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A23" i="1" l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4" i="1"/>
  <c r="M4" i="1" l="1"/>
  <c r="M22" i="1" l="1"/>
  <c r="M14" i="1"/>
  <c r="M13" i="1"/>
  <c r="Z9" i="1" l="1"/>
  <c r="R9" i="1"/>
  <c r="O9" i="1"/>
  <c r="N9" i="1"/>
  <c r="M9" i="1"/>
  <c r="L9" i="1"/>
  <c r="N22" i="1"/>
  <c r="H22" i="1"/>
  <c r="Z21" i="1"/>
  <c r="R21" i="1"/>
  <c r="N21" i="1"/>
  <c r="M21" i="1"/>
  <c r="L21" i="1"/>
  <c r="AA20" i="1"/>
  <c r="R20" i="1"/>
  <c r="N20" i="1"/>
  <c r="L20" i="1"/>
  <c r="H19" i="1"/>
  <c r="AA18" i="1"/>
  <c r="R18" i="1"/>
  <c r="N18" i="1"/>
  <c r="M18" i="1"/>
  <c r="L18" i="1"/>
  <c r="Z17" i="1"/>
  <c r="R17" i="1"/>
  <c r="N17" i="1"/>
  <c r="M17" i="1"/>
  <c r="L17" i="1"/>
  <c r="AA16" i="1"/>
  <c r="R16" i="1"/>
  <c r="N16" i="1"/>
  <c r="H15" i="1"/>
  <c r="Z14" i="1"/>
  <c r="U14" i="1"/>
  <c r="R14" i="1"/>
  <c r="N14" i="1"/>
  <c r="L14" i="1"/>
  <c r="Z13" i="1"/>
  <c r="R13" i="1"/>
  <c r="N13" i="1"/>
  <c r="L13" i="1"/>
  <c r="Z12" i="1"/>
  <c r="R12" i="1"/>
  <c r="N12" i="1"/>
  <c r="M12" i="1"/>
  <c r="L12" i="1"/>
  <c r="AA11" i="1"/>
  <c r="U11" i="1"/>
  <c r="R11" i="1"/>
  <c r="N11" i="1"/>
  <c r="M11" i="1"/>
  <c r="L11" i="1"/>
  <c r="AA10" i="1"/>
  <c r="R10" i="1"/>
  <c r="M10" i="1"/>
  <c r="L10" i="1"/>
  <c r="AA8" i="1"/>
  <c r="R8" i="1"/>
  <c r="M8" i="1"/>
  <c r="L8" i="1"/>
  <c r="H7" i="1"/>
  <c r="Z6" i="1"/>
  <c r="R6" i="1"/>
  <c r="M6" i="1"/>
  <c r="L6" i="1"/>
  <c r="Z5" i="1"/>
  <c r="R5" i="1"/>
  <c r="M5" i="1"/>
  <c r="L5" i="1"/>
  <c r="Z4" i="1"/>
  <c r="R4" i="1"/>
  <c r="L4" i="1"/>
  <c r="R7" i="1" l="1"/>
  <c r="R15" i="1"/>
  <c r="R19" i="1"/>
  <c r="R22" i="1"/>
  <c r="Z7" i="1"/>
  <c r="L15" i="1"/>
  <c r="AA15" i="1"/>
  <c r="AA19" i="1"/>
  <c r="L22" i="1"/>
  <c r="Z22" i="1"/>
  <c r="L7" i="1"/>
  <c r="M15" i="1"/>
  <c r="L19" i="1"/>
  <c r="M7" i="1"/>
  <c r="N15" i="1"/>
  <c r="N19" i="1"/>
</calcChain>
</file>

<file path=xl/sharedStrings.xml><?xml version="1.0" encoding="utf-8"?>
<sst xmlns="http://schemas.openxmlformats.org/spreadsheetml/2006/main" count="98" uniqueCount="65">
  <si>
    <t>l.p.</t>
  </si>
  <si>
    <t>Program/Akcja</t>
  </si>
  <si>
    <t>Nazwa szkolenia</t>
  </si>
  <si>
    <t>Liczba uczestników</t>
  </si>
  <si>
    <t>Liczba trenerów</t>
  </si>
  <si>
    <t>Data rozpoczęcia szkolenia</t>
  </si>
  <si>
    <t>Data zakończenia szkolenia</t>
  </si>
  <si>
    <t>liczba dni</t>
  </si>
  <si>
    <t>liczba potrzebnych sal do pracy</t>
  </si>
  <si>
    <t>Uwagi</t>
  </si>
  <si>
    <t>Osoba kontaktowa</t>
  </si>
  <si>
    <t>Pokój 1 osobowy</t>
  </si>
  <si>
    <t>Pokój 2 osobowy</t>
  </si>
  <si>
    <t>Sala konferencyjna na 45 osób</t>
  </si>
  <si>
    <t>Sala konferencyjna na 30 osób</t>
  </si>
  <si>
    <t>Sala konferencyjna na 15 osób</t>
  </si>
  <si>
    <t>Sala komputerowa z 15 stanowiskami</t>
  </si>
  <si>
    <t>Rzutnik multimedialny</t>
  </si>
  <si>
    <t>Obsługa techniczna tłumaczenia</t>
  </si>
  <si>
    <t>Kabina multimedialna do tłumaczenia symultanicznego</t>
  </si>
  <si>
    <t>Słuchawki do tłumaczenia</t>
  </si>
  <si>
    <t>Śniadanie wraz z napojami</t>
  </si>
  <si>
    <t>Obiad wraz z napojami</t>
  </si>
  <si>
    <t>Kolacja - wersja podstawowa wraz z napojami</t>
  </si>
  <si>
    <t>Kolacja grillowa wraz z napojami</t>
  </si>
  <si>
    <t>Przerwa kawowa wraz z napojami (wariant 1)</t>
  </si>
  <si>
    <t>Przerwa kawowa wraz z napojami (wariant 2)</t>
  </si>
  <si>
    <t>TCA Y</t>
  </si>
  <si>
    <t>ToT_2nd part</t>
  </si>
  <si>
    <t>przyjazd trenerów 1 dzień wczesniej</t>
  </si>
  <si>
    <t>Karolina Suchecka</t>
  </si>
  <si>
    <t>TCA</t>
  </si>
  <si>
    <t>Factory of Ideas</t>
  </si>
  <si>
    <t>Agnieszka Bielska</t>
  </si>
  <si>
    <t>PACE – Peace Action Cooperation in Europe</t>
  </si>
  <si>
    <t>Introduction to EVS project's reality/ EVS Back to school</t>
  </si>
  <si>
    <t>trenerzy przyjzd dzień wcześniej</t>
  </si>
  <si>
    <t>Melania Miksiewicz</t>
  </si>
  <si>
    <t>Youth Councils</t>
  </si>
  <si>
    <t>EURODESK</t>
  </si>
  <si>
    <t>Szkolenie dla korespondentów EPM</t>
  </si>
  <si>
    <t>od obiadu od obiadu</t>
  </si>
  <si>
    <t>Małgorzata Piotrowska</t>
  </si>
  <si>
    <t>Transnational Youth Inintitives for beginners</t>
  </si>
  <si>
    <t>Magda Paszkowska</t>
  </si>
  <si>
    <t>Szkolenie wstępne</t>
  </si>
  <si>
    <t>Quality Matters</t>
  </si>
  <si>
    <t>SOHO</t>
  </si>
  <si>
    <t>Y/EKS</t>
  </si>
  <si>
    <t>Spotkanie zespołu trenerskiego EVS/EKS</t>
  </si>
  <si>
    <t>Kalina Strzałba/Agnieszka Bielska</t>
  </si>
  <si>
    <t>Spotkanie zespołu trenerskigo</t>
  </si>
  <si>
    <t xml:space="preserve">TCA </t>
  </si>
  <si>
    <t>od obiadu do obiadu</t>
  </si>
  <si>
    <t>NOWE - szkolenie dla nowych organizacji EVS/ESC</t>
  </si>
  <si>
    <t>Eurodesk</t>
  </si>
  <si>
    <t>Europeers TC</t>
  </si>
  <si>
    <t>trenerzy przyjazd dzień wcześniej</t>
  </si>
  <si>
    <t>Y</t>
  </si>
  <si>
    <t>ZOWE - Zjazd Organizacji Wolontariatu Europejskiego</t>
  </si>
  <si>
    <t>Kalina Strzałba</t>
  </si>
  <si>
    <t>Feval/How to find my way…</t>
  </si>
  <si>
    <t>BPF</t>
  </si>
  <si>
    <t>Adam Kułanowski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</si>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</sst>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3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3"/>
  <sheetViews>
    <sheetView tabSelected="1" topLeftCell="J1" workbookViewId="0">
      <selection activeCell="T3" sqref="T3"/>
    </sheetView>
  </sheetViews>
  <sheetFormatPr defaultRowHeight="15"/>
  <cols>
    <col min="1" max="1" width="9.140625" style="2"/>
    <col min="2" max="2" width="12.42578125" style="2" customWidth="1"/>
    <col min="3" max="3" width="15.85546875" style="2" customWidth="1"/>
    <col min="4" max="4" width="11.5703125" style="2" customWidth="1"/>
    <col min="5" max="5" width="9.140625" style="2"/>
    <col min="6" max="6" width="11.5703125" style="3" bestFit="1" customWidth="1"/>
    <col min="7" max="7" width="11.5703125" style="2" bestFit="1" customWidth="1"/>
    <col min="8" max="9" width="9.140625" style="2"/>
    <col min="10" max="10" width="11.7109375" style="2" customWidth="1"/>
    <col min="11" max="19" width="14.7109375" style="2" customWidth="1"/>
    <col min="20" max="20" width="16.85546875" style="2" customWidth="1"/>
    <col min="21" max="27" width="14.7109375" style="2" customWidth="1"/>
    <col min="28" max="37" width="9.140625" style="2"/>
    <col min="38" max="16384" width="9.140625" style="4"/>
  </cols>
  <sheetData>
    <row r="1" spans="1:44" ht="18.75">
      <c r="A1" s="1"/>
    </row>
    <row r="3" spans="1:44" ht="5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25</v>
      </c>
      <c r="AA3" s="6" t="s">
        <v>26</v>
      </c>
    </row>
    <row r="4" spans="1:44" ht="51">
      <c r="A4" s="5">
        <v>1</v>
      </c>
      <c r="B4" s="6" t="s">
        <v>27</v>
      </c>
      <c r="C4" s="6" t="s">
        <v>28</v>
      </c>
      <c r="D4" s="6">
        <v>26</v>
      </c>
      <c r="E4" s="6">
        <v>3</v>
      </c>
      <c r="F4" s="7">
        <v>43119</v>
      </c>
      <c r="G4" s="7">
        <v>43128</v>
      </c>
      <c r="H4" s="6">
        <v>10</v>
      </c>
      <c r="I4" s="6">
        <v>2</v>
      </c>
      <c r="J4" s="6" t="s">
        <v>29</v>
      </c>
      <c r="K4" s="6" t="s">
        <v>30</v>
      </c>
      <c r="L4" s="6">
        <f>(H4+1)*E4</f>
        <v>33</v>
      </c>
      <c r="M4" s="6">
        <f>H4*(D4+2)/2</f>
        <v>140</v>
      </c>
      <c r="N4" s="6">
        <v>10</v>
      </c>
      <c r="O4" s="6">
        <v>0</v>
      </c>
      <c r="P4" s="6">
        <v>10</v>
      </c>
      <c r="Q4" s="6">
        <v>0</v>
      </c>
      <c r="R4" s="6">
        <f>H4</f>
        <v>10</v>
      </c>
      <c r="S4" s="6">
        <v>0</v>
      </c>
      <c r="T4" s="6">
        <v>0</v>
      </c>
      <c r="U4" s="6">
        <v>0</v>
      </c>
      <c r="V4" s="6">
        <f>(D4+E4)*H4+5</f>
        <v>295</v>
      </c>
      <c r="W4" s="6">
        <f>(D4+E4)*H4+5</f>
        <v>295</v>
      </c>
      <c r="X4" s="6">
        <f>(D4+E4)*(H4-1)+5</f>
        <v>266</v>
      </c>
      <c r="Y4" s="6">
        <f>D4+E4+5</f>
        <v>34</v>
      </c>
      <c r="Z4" s="8">
        <f>(D4+E4)*(H4+1)</f>
        <v>319</v>
      </c>
      <c r="AA4" s="8">
        <v>0</v>
      </c>
    </row>
    <row r="5" spans="1:44" ht="25.5">
      <c r="A5" s="5">
        <v>2</v>
      </c>
      <c r="B5" s="6" t="s">
        <v>31</v>
      </c>
      <c r="C5" s="6" t="s">
        <v>32</v>
      </c>
      <c r="D5" s="6">
        <v>30</v>
      </c>
      <c r="E5" s="6">
        <v>2</v>
      </c>
      <c r="F5" s="7">
        <v>43138</v>
      </c>
      <c r="G5" s="7">
        <v>43140</v>
      </c>
      <c r="H5" s="6">
        <v>3</v>
      </c>
      <c r="I5" s="6">
        <v>2</v>
      </c>
      <c r="J5" s="6"/>
      <c r="K5" s="6" t="s">
        <v>33</v>
      </c>
      <c r="L5" s="6">
        <f t="shared" ref="L5:L22" si="0">(H5+1)*E5</f>
        <v>8</v>
      </c>
      <c r="M5" s="6">
        <f t="shared" ref="M5:M21" si="1">H5*(D5+2)/2</f>
        <v>48</v>
      </c>
      <c r="N5" s="6">
        <v>3</v>
      </c>
      <c r="O5" s="6">
        <v>3</v>
      </c>
      <c r="P5" s="6">
        <v>0</v>
      </c>
      <c r="Q5" s="6">
        <v>0</v>
      </c>
      <c r="R5" s="6">
        <f t="shared" ref="R5:R22" si="2">H5</f>
        <v>3</v>
      </c>
      <c r="S5" s="6">
        <v>0</v>
      </c>
      <c r="T5" s="6">
        <v>0</v>
      </c>
      <c r="U5" s="6">
        <v>0</v>
      </c>
      <c r="V5" s="6">
        <f t="shared" ref="V5:V22" si="3">(D5+E5)*H5+5</f>
        <v>101</v>
      </c>
      <c r="W5" s="6">
        <f t="shared" ref="W5:W22" si="4">(D5+E5)*H5+5</f>
        <v>101</v>
      </c>
      <c r="X5" s="6">
        <f t="shared" ref="X5:X22" si="5">(D5+E5)*(H5-1)+5</f>
        <v>69</v>
      </c>
      <c r="Y5" s="6">
        <f t="shared" ref="Y5:Y22" si="6">D5+E5+5</f>
        <v>37</v>
      </c>
      <c r="Z5" s="8">
        <f t="shared" ref="Z5:Z22" si="7">(D5+E5)*(H5+1)</f>
        <v>128</v>
      </c>
      <c r="AA5" s="8">
        <v>0</v>
      </c>
    </row>
    <row r="6" spans="1:44" ht="51">
      <c r="A6" s="5">
        <v>3</v>
      </c>
      <c r="B6" s="6" t="s">
        <v>27</v>
      </c>
      <c r="C6" s="6" t="s">
        <v>34</v>
      </c>
      <c r="D6" s="6">
        <v>24</v>
      </c>
      <c r="E6" s="6">
        <v>2</v>
      </c>
      <c r="F6" s="7">
        <v>43179</v>
      </c>
      <c r="G6" s="7">
        <v>43182</v>
      </c>
      <c r="H6" s="6">
        <v>4</v>
      </c>
      <c r="I6" s="6">
        <v>2</v>
      </c>
      <c r="J6" s="6" t="s">
        <v>29</v>
      </c>
      <c r="K6" s="6" t="s">
        <v>30</v>
      </c>
      <c r="L6" s="6">
        <f t="shared" si="0"/>
        <v>10</v>
      </c>
      <c r="M6" s="6">
        <f t="shared" si="1"/>
        <v>52</v>
      </c>
      <c r="N6" s="6">
        <v>4</v>
      </c>
      <c r="O6" s="6">
        <v>0</v>
      </c>
      <c r="P6" s="6">
        <v>4</v>
      </c>
      <c r="Q6" s="6">
        <v>0</v>
      </c>
      <c r="R6" s="6">
        <f t="shared" si="2"/>
        <v>4</v>
      </c>
      <c r="S6" s="6">
        <v>0</v>
      </c>
      <c r="T6" s="6">
        <v>0</v>
      </c>
      <c r="U6" s="6">
        <v>0</v>
      </c>
      <c r="V6" s="6">
        <f t="shared" si="3"/>
        <v>109</v>
      </c>
      <c r="W6" s="6">
        <f t="shared" si="4"/>
        <v>109</v>
      </c>
      <c r="X6" s="6">
        <f t="shared" si="5"/>
        <v>83</v>
      </c>
      <c r="Y6" s="6">
        <f t="shared" si="6"/>
        <v>31</v>
      </c>
      <c r="Z6" s="8">
        <f t="shared" si="7"/>
        <v>130</v>
      </c>
      <c r="AA6" s="8">
        <v>0</v>
      </c>
    </row>
    <row r="7" spans="1:44" ht="51">
      <c r="A7" s="5">
        <v>4</v>
      </c>
      <c r="B7" s="6" t="s">
        <v>27</v>
      </c>
      <c r="C7" s="6" t="s">
        <v>35</v>
      </c>
      <c r="D7" s="6">
        <v>30</v>
      </c>
      <c r="E7" s="6">
        <v>2</v>
      </c>
      <c r="F7" s="7">
        <v>43179</v>
      </c>
      <c r="G7" s="7">
        <v>43183</v>
      </c>
      <c r="H7" s="6">
        <f>G7-F7</f>
        <v>4</v>
      </c>
      <c r="I7" s="9">
        <v>2</v>
      </c>
      <c r="J7" s="6" t="s">
        <v>36</v>
      </c>
      <c r="K7" s="6" t="s">
        <v>37</v>
      </c>
      <c r="L7" s="6">
        <f t="shared" si="0"/>
        <v>10</v>
      </c>
      <c r="M7" s="6">
        <f t="shared" si="1"/>
        <v>64</v>
      </c>
      <c r="N7" s="6">
        <v>4</v>
      </c>
      <c r="O7" s="6">
        <v>4</v>
      </c>
      <c r="P7" s="6">
        <v>0</v>
      </c>
      <c r="Q7" s="6">
        <v>0</v>
      </c>
      <c r="R7" s="6">
        <f t="shared" si="2"/>
        <v>4</v>
      </c>
      <c r="S7" s="6">
        <v>0</v>
      </c>
      <c r="T7" s="6">
        <v>0</v>
      </c>
      <c r="U7" s="6">
        <v>0</v>
      </c>
      <c r="V7" s="6">
        <f t="shared" si="3"/>
        <v>133</v>
      </c>
      <c r="W7" s="6">
        <f t="shared" si="4"/>
        <v>133</v>
      </c>
      <c r="X7" s="6">
        <f t="shared" si="5"/>
        <v>101</v>
      </c>
      <c r="Y7" s="6">
        <f t="shared" si="6"/>
        <v>37</v>
      </c>
      <c r="Z7" s="8">
        <f t="shared" si="7"/>
        <v>160</v>
      </c>
      <c r="AA7" s="8">
        <v>0</v>
      </c>
    </row>
    <row r="8" spans="1:44" ht="51">
      <c r="A8" s="5">
        <v>5</v>
      </c>
      <c r="B8" s="6" t="s">
        <v>27</v>
      </c>
      <c r="C8" s="6" t="s">
        <v>38</v>
      </c>
      <c r="D8" s="6">
        <v>30</v>
      </c>
      <c r="E8" s="6">
        <v>2</v>
      </c>
      <c r="F8" s="7">
        <v>43199</v>
      </c>
      <c r="G8" s="7">
        <v>43203</v>
      </c>
      <c r="H8" s="6">
        <v>4</v>
      </c>
      <c r="I8" s="9">
        <v>2</v>
      </c>
      <c r="J8" s="6" t="s">
        <v>36</v>
      </c>
      <c r="K8" s="6" t="s">
        <v>30</v>
      </c>
      <c r="L8" s="6">
        <f t="shared" si="0"/>
        <v>10</v>
      </c>
      <c r="M8" s="6">
        <f t="shared" si="1"/>
        <v>64</v>
      </c>
      <c r="N8" s="6">
        <v>4</v>
      </c>
      <c r="O8" s="6">
        <v>4</v>
      </c>
      <c r="P8" s="6">
        <v>0</v>
      </c>
      <c r="Q8" s="6">
        <v>0</v>
      </c>
      <c r="R8" s="6">
        <f t="shared" si="2"/>
        <v>4</v>
      </c>
      <c r="S8" s="6">
        <v>0</v>
      </c>
      <c r="T8" s="6">
        <v>0</v>
      </c>
      <c r="U8" s="6">
        <v>0</v>
      </c>
      <c r="V8" s="6">
        <f t="shared" si="3"/>
        <v>133</v>
      </c>
      <c r="W8" s="6">
        <f t="shared" si="4"/>
        <v>133</v>
      </c>
      <c r="X8" s="6">
        <f t="shared" si="5"/>
        <v>101</v>
      </c>
      <c r="Y8" s="6">
        <f t="shared" si="6"/>
        <v>37</v>
      </c>
      <c r="Z8" s="8">
        <v>0</v>
      </c>
      <c r="AA8" s="8">
        <f t="shared" ref="AA8:AA20" si="8">(D8+E8)*(H8+1)</f>
        <v>160</v>
      </c>
    </row>
    <row r="9" spans="1:44" ht="51">
      <c r="A9" s="5">
        <v>6</v>
      </c>
      <c r="B9" s="6" t="s">
        <v>27</v>
      </c>
      <c r="C9" s="6" t="s">
        <v>62</v>
      </c>
      <c r="D9" s="6">
        <v>35</v>
      </c>
      <c r="E9" s="8">
        <v>2</v>
      </c>
      <c r="F9" s="7">
        <v>43206</v>
      </c>
      <c r="G9" s="7">
        <v>43210</v>
      </c>
      <c r="H9" s="6">
        <v>4</v>
      </c>
      <c r="I9" s="6">
        <v>3</v>
      </c>
      <c r="J9" s="6" t="s">
        <v>29</v>
      </c>
      <c r="K9" s="6" t="s">
        <v>63</v>
      </c>
      <c r="L9" s="6">
        <f>(H9+1)*E9</f>
        <v>10</v>
      </c>
      <c r="M9" s="6">
        <f>H9*(D9+2)/2</f>
        <v>74</v>
      </c>
      <c r="N9" s="6">
        <f>H9</f>
        <v>4</v>
      </c>
      <c r="O9" s="6">
        <f>H9</f>
        <v>4</v>
      </c>
      <c r="P9" s="6">
        <v>0</v>
      </c>
      <c r="Q9" s="6">
        <v>0</v>
      </c>
      <c r="R9" s="6">
        <f>H9</f>
        <v>4</v>
      </c>
      <c r="S9" s="6">
        <v>0</v>
      </c>
      <c r="T9" s="6">
        <v>0</v>
      </c>
      <c r="U9" s="6">
        <v>0</v>
      </c>
      <c r="V9" s="6">
        <f t="shared" si="3"/>
        <v>153</v>
      </c>
      <c r="W9" s="6">
        <f t="shared" si="4"/>
        <v>153</v>
      </c>
      <c r="X9" s="6">
        <f t="shared" si="5"/>
        <v>116</v>
      </c>
      <c r="Y9" s="6">
        <f t="shared" si="6"/>
        <v>42</v>
      </c>
      <c r="Z9" s="8">
        <f>(D9+E9)*(H9+1)</f>
        <v>185</v>
      </c>
      <c r="AA9" s="8">
        <v>0</v>
      </c>
    </row>
    <row r="10" spans="1:44" ht="38.25">
      <c r="A10" s="5">
        <v>7</v>
      </c>
      <c r="B10" s="6" t="s">
        <v>39</v>
      </c>
      <c r="C10" s="6" t="s">
        <v>40</v>
      </c>
      <c r="D10" s="6">
        <v>20</v>
      </c>
      <c r="E10" s="6">
        <v>2</v>
      </c>
      <c r="F10" s="7">
        <v>43207</v>
      </c>
      <c r="G10" s="7">
        <v>43209</v>
      </c>
      <c r="H10" s="6">
        <v>2</v>
      </c>
      <c r="I10" s="6">
        <v>2</v>
      </c>
      <c r="J10" s="6" t="s">
        <v>41</v>
      </c>
      <c r="K10" s="6" t="s">
        <v>42</v>
      </c>
      <c r="L10" s="6">
        <f t="shared" si="0"/>
        <v>6</v>
      </c>
      <c r="M10" s="6">
        <f t="shared" si="1"/>
        <v>22</v>
      </c>
      <c r="N10" s="6">
        <v>2</v>
      </c>
      <c r="O10" s="6">
        <v>0</v>
      </c>
      <c r="P10" s="6">
        <v>2</v>
      </c>
      <c r="Q10" s="6">
        <v>2</v>
      </c>
      <c r="R10" s="6">
        <f t="shared" si="2"/>
        <v>2</v>
      </c>
      <c r="S10" s="6">
        <v>0</v>
      </c>
      <c r="T10" s="6">
        <v>0</v>
      </c>
      <c r="U10" s="6">
        <v>0</v>
      </c>
      <c r="V10" s="6">
        <f t="shared" si="3"/>
        <v>49</v>
      </c>
      <c r="W10" s="6">
        <f t="shared" si="4"/>
        <v>49</v>
      </c>
      <c r="X10" s="6">
        <f t="shared" si="5"/>
        <v>27</v>
      </c>
      <c r="Y10" s="6">
        <f t="shared" si="6"/>
        <v>27</v>
      </c>
      <c r="Z10" s="8">
        <v>0</v>
      </c>
      <c r="AA10" s="8">
        <f t="shared" si="8"/>
        <v>66</v>
      </c>
    </row>
    <row r="11" spans="1:44" ht="51">
      <c r="A11" s="5">
        <v>8</v>
      </c>
      <c r="B11" s="6" t="s">
        <v>27</v>
      </c>
      <c r="C11" s="6" t="s">
        <v>43</v>
      </c>
      <c r="D11" s="6">
        <v>28</v>
      </c>
      <c r="E11" s="6">
        <v>2</v>
      </c>
      <c r="F11" s="7">
        <v>43228</v>
      </c>
      <c r="G11" s="7">
        <v>43233</v>
      </c>
      <c r="H11" s="6">
        <v>4</v>
      </c>
      <c r="I11" s="6">
        <v>2</v>
      </c>
      <c r="J11" s="6" t="s">
        <v>29</v>
      </c>
      <c r="K11" s="6" t="s">
        <v>44</v>
      </c>
      <c r="L11" s="6">
        <f t="shared" si="0"/>
        <v>10</v>
      </c>
      <c r="M11" s="6">
        <f t="shared" si="1"/>
        <v>60</v>
      </c>
      <c r="N11" s="6">
        <f>H11</f>
        <v>4</v>
      </c>
      <c r="O11" s="6">
        <v>0</v>
      </c>
      <c r="P11" s="6">
        <v>4</v>
      </c>
      <c r="Q11" s="6">
        <v>0</v>
      </c>
      <c r="R11" s="6">
        <f t="shared" si="2"/>
        <v>4</v>
      </c>
      <c r="S11" s="6">
        <v>4</v>
      </c>
      <c r="T11" s="6">
        <v>4</v>
      </c>
      <c r="U11" s="6">
        <f t="shared" ref="U11:U14" si="9">T11*(D11+E11)</f>
        <v>120</v>
      </c>
      <c r="V11" s="6">
        <f t="shared" si="3"/>
        <v>125</v>
      </c>
      <c r="W11" s="6">
        <f t="shared" si="4"/>
        <v>125</v>
      </c>
      <c r="X11" s="6">
        <f t="shared" si="5"/>
        <v>95</v>
      </c>
      <c r="Y11" s="6">
        <f t="shared" si="6"/>
        <v>35</v>
      </c>
      <c r="Z11" s="8">
        <v>0</v>
      </c>
      <c r="AA11" s="8">
        <f t="shared" si="8"/>
        <v>150</v>
      </c>
    </row>
    <row r="12" spans="1:44" ht="25.5">
      <c r="A12" s="5">
        <v>9</v>
      </c>
      <c r="B12" s="6" t="s">
        <v>39</v>
      </c>
      <c r="C12" s="6" t="s">
        <v>45</v>
      </c>
      <c r="D12" s="6">
        <v>20</v>
      </c>
      <c r="E12" s="6">
        <v>2</v>
      </c>
      <c r="F12" s="7">
        <v>43242</v>
      </c>
      <c r="G12" s="7">
        <v>43245</v>
      </c>
      <c r="H12" s="6">
        <v>3</v>
      </c>
      <c r="I12" s="6">
        <v>2</v>
      </c>
      <c r="J12" s="6" t="s">
        <v>41</v>
      </c>
      <c r="K12" s="6" t="s">
        <v>42</v>
      </c>
      <c r="L12" s="6">
        <f t="shared" si="0"/>
        <v>8</v>
      </c>
      <c r="M12" s="6">
        <f t="shared" si="1"/>
        <v>33</v>
      </c>
      <c r="N12" s="6">
        <f t="shared" ref="N12:N22" si="10">H12</f>
        <v>3</v>
      </c>
      <c r="O12" s="6">
        <v>0</v>
      </c>
      <c r="P12" s="6">
        <v>3</v>
      </c>
      <c r="Q12" s="6">
        <v>3</v>
      </c>
      <c r="R12" s="6">
        <f t="shared" si="2"/>
        <v>3</v>
      </c>
      <c r="S12" s="6">
        <v>0</v>
      </c>
      <c r="T12" s="6">
        <v>0</v>
      </c>
      <c r="U12" s="6">
        <v>0</v>
      </c>
      <c r="V12" s="6">
        <f t="shared" si="3"/>
        <v>71</v>
      </c>
      <c r="W12" s="6">
        <f t="shared" si="4"/>
        <v>71</v>
      </c>
      <c r="X12" s="6">
        <f t="shared" si="5"/>
        <v>49</v>
      </c>
      <c r="Y12" s="6">
        <f t="shared" si="6"/>
        <v>27</v>
      </c>
      <c r="Z12" s="8">
        <f t="shared" si="7"/>
        <v>88</v>
      </c>
      <c r="AA12" s="8">
        <v>0</v>
      </c>
    </row>
    <row r="13" spans="1:44" ht="25.5">
      <c r="A13" s="5">
        <v>10</v>
      </c>
      <c r="B13" s="6" t="s">
        <v>27</v>
      </c>
      <c r="C13" s="6" t="s">
        <v>46</v>
      </c>
      <c r="D13" s="6">
        <v>30</v>
      </c>
      <c r="E13" s="6">
        <v>2</v>
      </c>
      <c r="F13" s="7">
        <v>43252</v>
      </c>
      <c r="G13" s="7">
        <v>43255</v>
      </c>
      <c r="H13" s="6">
        <v>4</v>
      </c>
      <c r="I13" s="12">
        <v>3</v>
      </c>
      <c r="J13" s="6"/>
      <c r="K13" s="6" t="s">
        <v>33</v>
      </c>
      <c r="L13" s="6">
        <f t="shared" si="0"/>
        <v>10</v>
      </c>
      <c r="M13" s="6">
        <f>H13*(D13+2)/2</f>
        <v>64</v>
      </c>
      <c r="N13" s="6">
        <f t="shared" si="10"/>
        <v>4</v>
      </c>
      <c r="O13" s="6">
        <v>4</v>
      </c>
      <c r="P13" s="6">
        <v>4</v>
      </c>
      <c r="Q13" s="6">
        <v>0</v>
      </c>
      <c r="R13" s="6">
        <f t="shared" si="2"/>
        <v>4</v>
      </c>
      <c r="S13" s="6">
        <v>4</v>
      </c>
      <c r="T13" s="6">
        <v>4</v>
      </c>
      <c r="U13" s="6">
        <v>130</v>
      </c>
      <c r="V13" s="6">
        <f t="shared" si="3"/>
        <v>133</v>
      </c>
      <c r="W13" s="6">
        <f t="shared" si="4"/>
        <v>133</v>
      </c>
      <c r="X13" s="6">
        <f t="shared" si="5"/>
        <v>101</v>
      </c>
      <c r="Y13" s="6">
        <f t="shared" si="6"/>
        <v>37</v>
      </c>
      <c r="Z13" s="8">
        <f t="shared" si="7"/>
        <v>160</v>
      </c>
      <c r="AA13" s="8">
        <v>0</v>
      </c>
    </row>
    <row r="14" spans="1:44" ht="51">
      <c r="A14" s="5">
        <v>11</v>
      </c>
      <c r="B14" s="6" t="s">
        <v>27</v>
      </c>
      <c r="C14" s="6" t="s">
        <v>47</v>
      </c>
      <c r="D14" s="6">
        <v>26</v>
      </c>
      <c r="E14" s="6">
        <v>2</v>
      </c>
      <c r="F14" s="7">
        <v>43257</v>
      </c>
      <c r="G14" s="7">
        <v>43261</v>
      </c>
      <c r="H14" s="6">
        <v>5</v>
      </c>
      <c r="I14" s="6">
        <v>2</v>
      </c>
      <c r="J14" s="6" t="s">
        <v>29</v>
      </c>
      <c r="K14" s="6" t="s">
        <v>37</v>
      </c>
      <c r="L14" s="6">
        <f t="shared" si="0"/>
        <v>12</v>
      </c>
      <c r="M14" s="6">
        <f>H14*(D14+2)/2</f>
        <v>70</v>
      </c>
      <c r="N14" s="6">
        <f t="shared" si="10"/>
        <v>5</v>
      </c>
      <c r="O14" s="6">
        <v>0</v>
      </c>
      <c r="P14" s="6">
        <v>5</v>
      </c>
      <c r="Q14" s="6">
        <v>0</v>
      </c>
      <c r="R14" s="6">
        <f t="shared" si="2"/>
        <v>5</v>
      </c>
      <c r="S14" s="6">
        <v>0</v>
      </c>
      <c r="T14" s="6">
        <v>0</v>
      </c>
      <c r="U14" s="6">
        <f t="shared" si="9"/>
        <v>0</v>
      </c>
      <c r="V14" s="6">
        <f t="shared" si="3"/>
        <v>145</v>
      </c>
      <c r="W14" s="6">
        <f t="shared" si="4"/>
        <v>145</v>
      </c>
      <c r="X14" s="6">
        <f t="shared" si="5"/>
        <v>117</v>
      </c>
      <c r="Y14" s="6">
        <f t="shared" si="6"/>
        <v>33</v>
      </c>
      <c r="Z14" s="8">
        <f t="shared" si="7"/>
        <v>168</v>
      </c>
      <c r="AA14" s="8">
        <v>0</v>
      </c>
    </row>
    <row r="15" spans="1:44" s="2" customFormat="1" ht="51">
      <c r="A15" s="5">
        <v>12</v>
      </c>
      <c r="B15" s="6" t="s">
        <v>48</v>
      </c>
      <c r="C15" s="6" t="s">
        <v>49</v>
      </c>
      <c r="D15" s="6">
        <v>10</v>
      </c>
      <c r="E15" s="6">
        <v>6</v>
      </c>
      <c r="F15" s="7">
        <v>43278</v>
      </c>
      <c r="G15" s="7">
        <v>43279</v>
      </c>
      <c r="H15" s="13">
        <f>G15-F15</f>
        <v>1</v>
      </c>
      <c r="I15" s="6">
        <v>1</v>
      </c>
      <c r="J15" s="6"/>
      <c r="K15" s="6" t="s">
        <v>50</v>
      </c>
      <c r="L15" s="6">
        <f t="shared" si="0"/>
        <v>12</v>
      </c>
      <c r="M15" s="6">
        <f t="shared" si="1"/>
        <v>6</v>
      </c>
      <c r="N15" s="6">
        <f t="shared" si="10"/>
        <v>1</v>
      </c>
      <c r="O15" s="6">
        <v>0</v>
      </c>
      <c r="P15" s="6">
        <v>1</v>
      </c>
      <c r="Q15" s="6">
        <v>0</v>
      </c>
      <c r="R15" s="6">
        <f t="shared" si="2"/>
        <v>1</v>
      </c>
      <c r="S15" s="6">
        <v>0</v>
      </c>
      <c r="T15" s="6">
        <v>0</v>
      </c>
      <c r="U15" s="6">
        <v>0</v>
      </c>
      <c r="V15" s="6">
        <f t="shared" si="3"/>
        <v>21</v>
      </c>
      <c r="W15" s="6">
        <f t="shared" si="4"/>
        <v>21</v>
      </c>
      <c r="X15" s="6">
        <f t="shared" si="5"/>
        <v>5</v>
      </c>
      <c r="Y15" s="6">
        <f t="shared" si="6"/>
        <v>21</v>
      </c>
      <c r="Z15" s="8">
        <v>0</v>
      </c>
      <c r="AA15" s="8">
        <f t="shared" si="8"/>
        <v>32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44" s="2" customFormat="1" ht="38.25">
      <c r="A16" s="5">
        <v>13</v>
      </c>
      <c r="B16" s="6" t="s">
        <v>27</v>
      </c>
      <c r="C16" s="6" t="s">
        <v>51</v>
      </c>
      <c r="D16" s="6">
        <v>20</v>
      </c>
      <c r="E16" s="6">
        <v>0</v>
      </c>
      <c r="F16" s="7">
        <v>43279</v>
      </c>
      <c r="G16" s="7">
        <v>43282</v>
      </c>
      <c r="H16" s="13">
        <v>3</v>
      </c>
      <c r="I16" s="6">
        <v>1</v>
      </c>
      <c r="J16" s="6"/>
      <c r="K16" s="6" t="s">
        <v>30</v>
      </c>
      <c r="L16" s="6">
        <v>63</v>
      </c>
      <c r="M16" s="6">
        <v>0</v>
      </c>
      <c r="N16" s="6">
        <f t="shared" si="10"/>
        <v>3</v>
      </c>
      <c r="O16" s="6">
        <v>0</v>
      </c>
      <c r="P16" s="6">
        <v>3</v>
      </c>
      <c r="Q16" s="6">
        <v>0</v>
      </c>
      <c r="R16" s="6">
        <f t="shared" si="2"/>
        <v>3</v>
      </c>
      <c r="S16" s="6">
        <v>0</v>
      </c>
      <c r="T16" s="6">
        <v>0</v>
      </c>
      <c r="U16" s="6">
        <v>0</v>
      </c>
      <c r="V16" s="6">
        <f t="shared" si="3"/>
        <v>65</v>
      </c>
      <c r="W16" s="6">
        <f t="shared" si="4"/>
        <v>65</v>
      </c>
      <c r="X16" s="6">
        <f t="shared" si="5"/>
        <v>45</v>
      </c>
      <c r="Y16" s="6">
        <f t="shared" si="6"/>
        <v>25</v>
      </c>
      <c r="Z16" s="8">
        <v>0</v>
      </c>
      <c r="AA16" s="8">
        <f t="shared" si="8"/>
        <v>80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31" ht="25.5">
      <c r="A17" s="5">
        <v>14</v>
      </c>
      <c r="B17" s="6" t="s">
        <v>52</v>
      </c>
      <c r="C17" s="6" t="s">
        <v>32</v>
      </c>
      <c r="D17" s="6">
        <v>30</v>
      </c>
      <c r="E17" s="6">
        <v>2</v>
      </c>
      <c r="F17" s="7">
        <v>43348</v>
      </c>
      <c r="G17" s="7">
        <v>43350</v>
      </c>
      <c r="H17" s="13">
        <v>3</v>
      </c>
      <c r="I17" s="6">
        <v>2</v>
      </c>
      <c r="J17" s="6" t="s">
        <v>53</v>
      </c>
      <c r="K17" s="6" t="s">
        <v>33</v>
      </c>
      <c r="L17" s="6">
        <f t="shared" si="0"/>
        <v>8</v>
      </c>
      <c r="M17" s="6">
        <f t="shared" si="1"/>
        <v>48</v>
      </c>
      <c r="N17" s="6">
        <f t="shared" si="10"/>
        <v>3</v>
      </c>
      <c r="O17" s="6">
        <v>3</v>
      </c>
      <c r="P17" s="6">
        <v>0</v>
      </c>
      <c r="Q17" s="6">
        <v>0</v>
      </c>
      <c r="R17" s="6">
        <f t="shared" si="2"/>
        <v>3</v>
      </c>
      <c r="S17" s="6">
        <v>0</v>
      </c>
      <c r="T17" s="6">
        <v>0</v>
      </c>
      <c r="U17" s="6">
        <v>0</v>
      </c>
      <c r="V17" s="6">
        <f t="shared" si="3"/>
        <v>101</v>
      </c>
      <c r="W17" s="6">
        <f t="shared" si="4"/>
        <v>101</v>
      </c>
      <c r="X17" s="6">
        <f t="shared" si="5"/>
        <v>69</v>
      </c>
      <c r="Y17" s="6">
        <f t="shared" si="6"/>
        <v>37</v>
      </c>
      <c r="Z17" s="8">
        <f t="shared" si="7"/>
        <v>128</v>
      </c>
      <c r="AA17" s="8">
        <v>0</v>
      </c>
    </row>
    <row r="18" spans="1:31" ht="63.75">
      <c r="A18" s="5">
        <v>15</v>
      </c>
      <c r="B18" s="6" t="s">
        <v>48</v>
      </c>
      <c r="C18" s="6" t="s">
        <v>54</v>
      </c>
      <c r="D18" s="6">
        <v>30</v>
      </c>
      <c r="E18" s="6">
        <v>2</v>
      </c>
      <c r="F18" s="7">
        <v>43363</v>
      </c>
      <c r="G18" s="7">
        <v>43366</v>
      </c>
      <c r="H18" s="6">
        <v>3</v>
      </c>
      <c r="I18" s="6">
        <v>1</v>
      </c>
      <c r="J18" s="6"/>
      <c r="K18" s="6" t="s">
        <v>50</v>
      </c>
      <c r="L18" s="6">
        <f t="shared" si="0"/>
        <v>8</v>
      </c>
      <c r="M18" s="6">
        <f t="shared" si="1"/>
        <v>48</v>
      </c>
      <c r="N18" s="6">
        <f t="shared" si="10"/>
        <v>3</v>
      </c>
      <c r="O18" s="6">
        <v>2</v>
      </c>
      <c r="P18" s="6">
        <v>0</v>
      </c>
      <c r="Q18" s="6">
        <v>0</v>
      </c>
      <c r="R18" s="6">
        <f t="shared" si="2"/>
        <v>3</v>
      </c>
      <c r="S18" s="6">
        <v>0</v>
      </c>
      <c r="T18" s="6">
        <v>0</v>
      </c>
      <c r="U18" s="6">
        <v>0</v>
      </c>
      <c r="V18" s="6">
        <f t="shared" si="3"/>
        <v>101</v>
      </c>
      <c r="W18" s="6">
        <f t="shared" si="4"/>
        <v>101</v>
      </c>
      <c r="X18" s="6">
        <f t="shared" si="5"/>
        <v>69</v>
      </c>
      <c r="Y18" s="6">
        <f t="shared" si="6"/>
        <v>37</v>
      </c>
      <c r="Z18" s="8">
        <v>0</v>
      </c>
      <c r="AA18" s="8">
        <f t="shared" si="8"/>
        <v>128</v>
      </c>
    </row>
    <row r="19" spans="1:31" s="15" customFormat="1" ht="51">
      <c r="A19" s="5">
        <v>16</v>
      </c>
      <c r="B19" s="6" t="s">
        <v>55</v>
      </c>
      <c r="C19" s="14" t="s">
        <v>56</v>
      </c>
      <c r="D19" s="6">
        <v>25</v>
      </c>
      <c r="E19" s="6">
        <v>2</v>
      </c>
      <c r="F19" s="7">
        <v>43377</v>
      </c>
      <c r="G19" s="7">
        <v>43382</v>
      </c>
      <c r="H19" s="13">
        <f t="shared" ref="H19" si="11">G19-F19</f>
        <v>5</v>
      </c>
      <c r="I19" s="14" t="s">
        <v>57</v>
      </c>
      <c r="J19" s="14" t="s">
        <v>42</v>
      </c>
      <c r="K19" s="11" t="s">
        <v>42</v>
      </c>
      <c r="L19" s="6">
        <f t="shared" si="0"/>
        <v>12</v>
      </c>
      <c r="M19" s="6">
        <v>68</v>
      </c>
      <c r="N19" s="6">
        <f t="shared" si="10"/>
        <v>5</v>
      </c>
      <c r="O19" s="6">
        <v>2</v>
      </c>
      <c r="P19" s="6">
        <v>0</v>
      </c>
      <c r="Q19" s="6">
        <v>0</v>
      </c>
      <c r="R19" s="6">
        <f t="shared" si="2"/>
        <v>5</v>
      </c>
      <c r="S19" s="6">
        <v>0</v>
      </c>
      <c r="T19" s="6">
        <v>0</v>
      </c>
      <c r="U19" s="6">
        <v>0</v>
      </c>
      <c r="V19" s="6">
        <f t="shared" si="3"/>
        <v>140</v>
      </c>
      <c r="W19" s="6">
        <f t="shared" si="4"/>
        <v>140</v>
      </c>
      <c r="X19" s="6">
        <f t="shared" si="5"/>
        <v>113</v>
      </c>
      <c r="Y19" s="6">
        <f t="shared" si="6"/>
        <v>32</v>
      </c>
      <c r="Z19" s="11">
        <v>0</v>
      </c>
      <c r="AA19" s="8">
        <f t="shared" si="8"/>
        <v>162</v>
      </c>
      <c r="AB19" s="10"/>
      <c r="AC19" s="10"/>
      <c r="AD19" s="10"/>
      <c r="AE19" s="10"/>
    </row>
    <row r="20" spans="1:31" ht="51">
      <c r="A20" s="5">
        <v>17</v>
      </c>
      <c r="B20" s="6" t="s">
        <v>58</v>
      </c>
      <c r="C20" s="6" t="s">
        <v>59</v>
      </c>
      <c r="D20" s="6">
        <v>45</v>
      </c>
      <c r="E20" s="6">
        <v>2</v>
      </c>
      <c r="F20" s="7">
        <v>43383</v>
      </c>
      <c r="G20" s="7">
        <v>43386</v>
      </c>
      <c r="H20" s="6">
        <v>3</v>
      </c>
      <c r="I20" s="6">
        <v>1</v>
      </c>
      <c r="J20" s="6"/>
      <c r="K20" s="6" t="s">
        <v>60</v>
      </c>
      <c r="L20" s="6">
        <f t="shared" si="0"/>
        <v>8</v>
      </c>
      <c r="M20" s="6">
        <v>71</v>
      </c>
      <c r="N20" s="6">
        <f t="shared" si="10"/>
        <v>3</v>
      </c>
      <c r="O20" s="6">
        <v>2</v>
      </c>
      <c r="P20" s="6">
        <v>0</v>
      </c>
      <c r="Q20" s="6">
        <v>0</v>
      </c>
      <c r="R20" s="6">
        <f t="shared" si="2"/>
        <v>3</v>
      </c>
      <c r="S20" s="6">
        <v>0</v>
      </c>
      <c r="T20" s="6">
        <v>0</v>
      </c>
      <c r="U20" s="6">
        <v>0</v>
      </c>
      <c r="V20" s="6">
        <f t="shared" si="3"/>
        <v>146</v>
      </c>
      <c r="W20" s="6">
        <f t="shared" si="4"/>
        <v>146</v>
      </c>
      <c r="X20" s="6">
        <f t="shared" si="5"/>
        <v>99</v>
      </c>
      <c r="Y20" s="6">
        <f t="shared" si="6"/>
        <v>52</v>
      </c>
      <c r="Z20" s="8">
        <v>0</v>
      </c>
      <c r="AA20" s="8">
        <f t="shared" si="8"/>
        <v>188</v>
      </c>
    </row>
    <row r="21" spans="1:31" ht="25.5">
      <c r="A21" s="5">
        <v>18</v>
      </c>
      <c r="B21" s="6" t="s">
        <v>39</v>
      </c>
      <c r="C21" s="6" t="s">
        <v>45</v>
      </c>
      <c r="D21" s="6">
        <v>20</v>
      </c>
      <c r="E21" s="6">
        <v>2</v>
      </c>
      <c r="F21" s="7">
        <v>43396</v>
      </c>
      <c r="G21" s="7">
        <v>43399</v>
      </c>
      <c r="H21" s="6">
        <v>3</v>
      </c>
      <c r="I21" s="6">
        <v>2</v>
      </c>
      <c r="J21" s="6" t="s">
        <v>41</v>
      </c>
      <c r="K21" s="6" t="s">
        <v>42</v>
      </c>
      <c r="L21" s="6">
        <f t="shared" si="0"/>
        <v>8</v>
      </c>
      <c r="M21" s="6">
        <f t="shared" si="1"/>
        <v>33</v>
      </c>
      <c r="N21" s="6">
        <f t="shared" si="10"/>
        <v>3</v>
      </c>
      <c r="O21" s="6">
        <v>0</v>
      </c>
      <c r="P21" s="6">
        <v>0</v>
      </c>
      <c r="Q21" s="6">
        <v>3</v>
      </c>
      <c r="R21" s="6">
        <f t="shared" si="2"/>
        <v>3</v>
      </c>
      <c r="S21" s="6">
        <v>0</v>
      </c>
      <c r="T21" s="6">
        <v>0</v>
      </c>
      <c r="U21" s="6">
        <v>0</v>
      </c>
      <c r="V21" s="6">
        <f t="shared" si="3"/>
        <v>71</v>
      </c>
      <c r="W21" s="6">
        <f t="shared" si="4"/>
        <v>71</v>
      </c>
      <c r="X21" s="6">
        <f t="shared" si="5"/>
        <v>49</v>
      </c>
      <c r="Y21" s="6">
        <f t="shared" si="6"/>
        <v>27</v>
      </c>
      <c r="Z21" s="8">
        <f t="shared" si="7"/>
        <v>88</v>
      </c>
      <c r="AA21" s="8">
        <v>0</v>
      </c>
    </row>
    <row r="22" spans="1:31" ht="38.25">
      <c r="A22" s="5">
        <v>19</v>
      </c>
      <c r="B22" s="6" t="s">
        <v>48</v>
      </c>
      <c r="C22" s="6" t="s">
        <v>61</v>
      </c>
      <c r="D22" s="6">
        <v>30</v>
      </c>
      <c r="E22" s="6">
        <v>3</v>
      </c>
      <c r="F22" s="7">
        <v>43435</v>
      </c>
      <c r="G22" s="7">
        <v>43438</v>
      </c>
      <c r="H22" s="6">
        <f>G22-F22</f>
        <v>3</v>
      </c>
      <c r="I22" s="6">
        <v>1</v>
      </c>
      <c r="J22" s="6"/>
      <c r="K22" s="11" t="s">
        <v>50</v>
      </c>
      <c r="L22" s="6">
        <f t="shared" si="0"/>
        <v>12</v>
      </c>
      <c r="M22" s="6">
        <f>H22*(D22+2)/2</f>
        <v>48</v>
      </c>
      <c r="N22" s="6">
        <f t="shared" si="10"/>
        <v>3</v>
      </c>
      <c r="O22" s="11">
        <v>3</v>
      </c>
      <c r="P22" s="11">
        <v>0</v>
      </c>
      <c r="Q22" s="11">
        <v>0</v>
      </c>
      <c r="R22" s="6">
        <f t="shared" si="2"/>
        <v>3</v>
      </c>
      <c r="S22" s="11">
        <v>0</v>
      </c>
      <c r="T22" s="11">
        <v>0</v>
      </c>
      <c r="U22" s="11">
        <v>0</v>
      </c>
      <c r="V22" s="6">
        <f t="shared" si="3"/>
        <v>104</v>
      </c>
      <c r="W22" s="6">
        <f t="shared" si="4"/>
        <v>104</v>
      </c>
      <c r="X22" s="6">
        <f t="shared" si="5"/>
        <v>71</v>
      </c>
      <c r="Y22" s="6">
        <f t="shared" si="6"/>
        <v>38</v>
      </c>
      <c r="Z22" s="8">
        <f t="shared" si="7"/>
        <v>132</v>
      </c>
      <c r="AA22" s="8">
        <v>0</v>
      </c>
    </row>
    <row r="23" spans="1:31">
      <c r="A23" s="17" t="s">
        <v>64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9">
        <f t="shared" ref="L23:AA23" si="12">SUM(L4:L22)</f>
        <v>258</v>
      </c>
      <c r="M23" s="9">
        <f t="shared" si="12"/>
        <v>1013</v>
      </c>
      <c r="N23" s="9">
        <f t="shared" si="12"/>
        <v>71</v>
      </c>
      <c r="O23" s="9">
        <f t="shared" si="12"/>
        <v>31</v>
      </c>
      <c r="P23" s="9">
        <f t="shared" si="12"/>
        <v>36</v>
      </c>
      <c r="Q23" s="9">
        <f t="shared" si="12"/>
        <v>8</v>
      </c>
      <c r="R23" s="9">
        <f t="shared" si="12"/>
        <v>71</v>
      </c>
      <c r="S23" s="9">
        <f t="shared" si="12"/>
        <v>8</v>
      </c>
      <c r="T23" s="9">
        <f t="shared" si="12"/>
        <v>8</v>
      </c>
      <c r="U23" s="9">
        <f t="shared" si="12"/>
        <v>250</v>
      </c>
      <c r="V23" s="9">
        <f t="shared" si="12"/>
        <v>2196</v>
      </c>
      <c r="W23" s="9">
        <f t="shared" si="12"/>
        <v>2196</v>
      </c>
      <c r="X23" s="9">
        <f t="shared" si="12"/>
        <v>1645</v>
      </c>
      <c r="Y23" s="9">
        <f t="shared" si="12"/>
        <v>646</v>
      </c>
      <c r="Z23" s="16">
        <f t="shared" si="12"/>
        <v>1686</v>
      </c>
      <c r="AA23" s="16">
        <f t="shared" si="12"/>
        <v>966</v>
      </c>
    </row>
  </sheetData>
  <mergeCells count="1">
    <mergeCell ref="A23:K23"/>
  </mergeCells>
  <pageMargins left="0.25" right="0.25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ksuchecka</dc:creator>
  <cp:lastModifiedBy>Katarzyna Sobejko</cp:lastModifiedBy>
  <cp:lastPrinted>2017-11-14T09:53:34Z</cp:lastPrinted>
  <dcterms:created xsi:type="dcterms:W3CDTF">2017-11-07T09:29:38Z</dcterms:created>
  <dcterms:modified xsi:type="dcterms:W3CDTF">2017-11-14T11:05:57Z</dcterms:modified>
</cp:coreProperties>
</file>