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Zał 2A" sheetId="1" r:id="rId1"/>
    <sheet name="Zał 2B" sheetId="2" r:id="rId2"/>
    <sheet name="Arkusz3" sheetId="3" r:id="rId3"/>
  </sheets>
  <definedNames>
    <definedName name="_xlnm.Print_Area" localSheetId="0">'Zał 2A'!$A$1:$J$43</definedName>
    <definedName name="_xlnm.Print_Area" localSheetId="1">'Zał 2B'!$A$1:$J$16</definedName>
  </definedNames>
  <calcPr fullCalcOnLoad="1"/>
</workbook>
</file>

<file path=xl/sharedStrings.xml><?xml version="1.0" encoding="utf-8"?>
<sst xmlns="http://schemas.openxmlformats.org/spreadsheetml/2006/main" count="130" uniqueCount="68">
  <si>
    <t xml:space="preserve">Załącznik nr 2A do SIWZ - Opis Przedmiotu Zamówienia - Formularz cenowy </t>
  </si>
  <si>
    <t>Lp</t>
  </si>
  <si>
    <t>Opis artykułu i wyszczególnienie*/wymagania minimalne</t>
  </si>
  <si>
    <t>jm</t>
  </si>
  <si>
    <t xml:space="preserve">ilość </t>
  </si>
  <si>
    <t xml:space="preserve">VAT % </t>
  </si>
  <si>
    <t>cena brutto/szt.</t>
  </si>
  <si>
    <t>wartość netto</t>
  </si>
  <si>
    <t>podatek VAT</t>
  </si>
  <si>
    <t>wartość brutto</t>
  </si>
  <si>
    <t>szt.</t>
  </si>
  <si>
    <t>Zasilacz awaryjny (600 - 800VA) - Moc min. 700 V -max  800 VA, min.2 gniazda wyjściowe std. 230V , filtr telekomunikacyjny RJ11, filtr przeciwzakłóceniowy RFI/EMI, tłumik warystorowy, zabezpieczenie przeciążeniowe, zimny start, możliwość zarządzania przez USB.</t>
  </si>
  <si>
    <t>Mysz optyczna, minimalna rozdzielczość pracy: 1600 dp; USB, profil myszki dla prawo- i leworęcznych, komunikacja z myszą przewodowa, długość przewodu minimum 1.5 m.</t>
  </si>
  <si>
    <t>Razem:</t>
  </si>
  <si>
    <t>Komputer PC, procesor o wydajności nie mniejszej niż Intel Core 2 Duo E7500,Trwałe oznaczenie płyty głównej przez producenta jednostki centralnej, pamięć RAM minimum 4GB 1333 Mhz DDR3 w trybie Dual Channel, dysk twardy o minimalnej pojemności 320GB Serial ATA II 3Gb/s (7200RPM), Napędy optyczne 16X DVD +/-RW, 6-cio przyciskowa mysz w standardzie na USB, klawaitura USB,  trwałe oznaczenie myszki i klawiatury przez producenta jednostki centralnej, Zasilacz o wydajności nie mniejszej niż 88% i mocy nie większej niż 375W, System organizacji przewodów sygnałowych/zasilających w obudowie, Konstrukcja obudowy w jednostce centralnej komputera powinna pozwalać na demontaż kart rozszerzeń i napędów bez konieczności użycia narzędzi, Możliwość ustawienia portów USB w trybie „no BOOT”, czyli podczas startu stacja robocza nie wykrywa urządzeń typu USB, natomiast po uruchomieniu systemu operacyjnego porty USB są aktywne, Możliwość wyłączania portów USB w tym: wszystkich portów, tylko portów znajdujących się na przodzie obudowy, tylko tylnych portów, dodatkowe sanki oraz przewody zasilające/sygnałowe umożliwiające instalację dodatkowego dysku twardego</t>
  </si>
  <si>
    <t>Oferowane modele komputerów muszą posiadać certyfikat Microsoft, potwierdzający poprawną współpracę oferowanych modeli komputerów z zamówionym systemem,  system operacyjny Windows 7 Professional (32bit) z downgradem do Windows XP SP3, Głośność jednostki centralnej mierzona zgodnie z normą ISO 7779 lub równoważną oraz wykazana zgodnie z normą ISO 9296 lub równoważną w pozycji obserwatora w trybie jałowym (IDLE) wynosząca maksymalnie 23 dB (załączyć oświadczenie producenta wraz z raportem badawczym wystawionym przez akredytowaną jednostkę), Gwarancja minimum 3 letnia, naprawa u klienta następnego dnia roboczego</t>
  </si>
  <si>
    <t>Monitor LCD, przekątna ekranu 19 cali, technologia wykonania PVA, rozdzielczość nominalna 1280x1024, minimalny kontrast 1500:1, minimalna jasność 250 cd/m2, minimalna ilość wyświetlanych kolorów 16,7 mln, wbudowane głośniki, złącze D-SUB, złącze DVI, regulacja wysokości, czarny kolor obudowy, spełniane normy jakościowe  MPR-III, TCO 2003, TUV-GS, MPR-II, ISO 13406-2, Energy Star</t>
  </si>
  <si>
    <t>Monitor komputerowy, minimalna wielkość matrycy 24 cale, rozdzielczosć nominalna 1920x1200, minimalny kontrast 1000:1, minimalna jasność 400 cd/m2, minimalna ilosć wyświetlanych kolorów 16.77 mln, analogowe złącze D-Sub 15-pin, cyfrowe złącze DVI, zgodność z technologią HDCP, wbudowane głośniki, obrotowy ekran [pivot], regulacja wysokości</t>
  </si>
  <si>
    <t>Monitor komputerowy, minimalna wielkość matrycy 22 cale, rozdzielczosć nominalna 1680x1050, minimalny kontrast 3000:1, minimalna jasność 300 cd/m2, minimalna ilosć wyświetlanych kolorów 16.7 mln, analogowe złącze D-Sub 15-pin, cyfrowe złącze DVI, zgodność z technologią HDCP, obrotowy ekran [pivot], regulacja wysokości, wbudowany koncentrator USB 2.0 Hi-Speed</t>
  </si>
  <si>
    <t>Drukarka laserowa, sieciowa, czarnobiała, z automatycznym drukiem dwustronnym, z podajnikami na minimum 700 kartek, z minimum 128 MB pamięcia RAM, interfejsy Ethernet 10/100 Mbps oraz USB 2.0, o wydajności minimum 33 str/min,czas wydruku pierwszej strony  &lt;10s,, jakość druku 1200x1200dpi, slot na dodatkową pamięć, normatywny cykl pracy minimum 50 000 str./mies, obsługiwane języki  PostScript v3, HP PCL 6, HP PCL 5c, zgodna z tonerem HP CE505X</t>
  </si>
  <si>
    <t xml:space="preserve">Dysk twardy zewnętrzny 2.5 cala, pojemność minimalna  500.00 GB, interfejs USB 3.0
</t>
  </si>
  <si>
    <t>Dysk twardy wewnętrzny, technologia SSD, pojemność minilalna 180GB, interfejs SATA, minimalna szybkość zapisu 270 MB/s, minimalna szybkość odczytu 280 MB/s.</t>
  </si>
  <si>
    <t>Dysk twardy, interfejs SAS 3 Gb/s, minimalna pojemność 2000GB, minimalna prędkość obrotowa 7200 RPM</t>
  </si>
  <si>
    <t>Dysk twardy o minimalnej pojemności 500GB z interfejsem Serial ATA II 3Gb/s, minimalna prędkość obrotowa 7200RPM</t>
  </si>
  <si>
    <t>Projektor wyświetlający obraz w rozdzielczości natywnej 1920x1080, minimalny kontrast 3000:1, minimalna jasność 2000 lumenów, menu wyświetlane na ekranie, funkcje zoomu, zamrożenia obrazu, ukrycia obrazu, technoligia wyświetlania DLP, minimalna moc lampy 180W, maksymalna waga 5kg.</t>
  </si>
  <si>
    <t>Projektor wyświetlający obraz w rozdzielczości natywnej 1024x768, minimalny kontrast 2500:1, minimalna jasność 3000 lumenów, menu wyświetlane do ekranie, korekcja keystone w pionie, szybkie wyłączenie, minimalna moc lampy 220 W, technologia wyświetlania DLP, waga do 1.7 kg, w zestawie torba</t>
  </si>
  <si>
    <t>Komputer przenośny, matryca o przekątnej 15.6 cala w proporcjach 16:9, nominalna roździelczość LCD nie mniejsza niż 1366x768 pikseli, procesor o wydajności nie mniejszej niż Intel  Core i5-480M, minimalna ilość pamięci RAM 4 GB, minimalna pojemność dysku twardego 500 GB, interfejs dysku SATA, minimalna prędkość obrotowa 5400 RPM, napęd optyczny  DVD+/-RW DL, zewnętrzny układ graficzny o wydajności nie mniejszej niż   ATI Mobility Radeon HD5450, komunikacja  WiFi IEEE 802.11b/g/n, LAN 100 Mbps, interfejsy  ExpressCard, minimalnie 3x USB, wbudowany mikrofon, wbudowana kamera, zainstalowany system operacyjny  Windows 7 Home Premium 64 bit, w zestawie torba 2 komorowa, maksymalna waga 2.8 kg</t>
  </si>
  <si>
    <t>Komputer przenośny, matryca o przekątnej 13.3 cala, nominalna rozdzielczość LCD nie mniejsza niż 1366x768 pikseli, procesor o wydajności nie mniejszej niż Intel Core i3-380M, minimalna ilość pamięci RAM 4 GB, minimalna pojemność dysku twardego 500 GB, interfejs dysku SATA, minimalna prędkość obrotowa 5400 RPM, czytnik kart pamięci  SD, xD, MS-Pro, MMC, Memory Stick, wbudowany modem 3G, WiFi IEEE 802.11b/g/n, LAN 1 Gbps, Bluetooth, 2 porty USB, port eSata, wbudowana kamera z mikrofonem, zainstalowany system operacyjny Windows 7 Professional 64bit, maksymalna waga 1.6 kg. w zestawie torba 2 komorowa, nagrywarka DVD-R na USB.</t>
  </si>
  <si>
    <t>Switch sieciowy zarządzalny,  48 portów 10/100/1000 Mb/s + 4 porty SFP, Obsługa standardów 802.1p, 802.1Q, LACP, 802.3ad, 802.1X, LLDP, Link Aggregation;  Priorytetyzacja ruchu na podstawie ToS,  QoS, DSCP, Listy kontroli dostępu na podstawie IP lub MAC adresów.Funkcje : IGMP Snooping, Port mirroring, LLDP, IPv4 Static Routing,DHCP Relay, DHCP Snooping, Cable diagnostics,Zarządzanie przez przeglądarkę oraz CLI, Port Isolate group,Obsługa SNMP,Spanning Tree, Rapid Spanning Tree, Multiple Spanning Tree; Wydajność104 Gbps; po 4 kolejki sprzętowe dla każdego portu</t>
  </si>
  <si>
    <t>Punkt dostepowy, obsługiwane standardy Standard  802.11n, 802.11g, 802.11b, minimalna moc wyjściowa 18 dBm, konfiguracja przez www, możliwość stworzenia minimum 4 niezależnych podsieci bezprzewodowych,  możliwości podłączenia zewnętrznych anten poprzez złącza SMA, obsługa szyfrowania WEP oraz WPA/WPA2, Serwer DHCP, możliwość sterowania mocą sygnału</t>
  </si>
  <si>
    <t>16 portowy przełącznik KVM, maksymalna pojemność w stosie 4096 komputerów, autodetekcja, zabezpieczenie hasłem, wsparcie rozdzielczości do 1920x1440, w zestawie 16 kompletów przewodów,12 kompletów z podłączeniem USB, 4 komplety z podłączeniem PS/2</t>
  </si>
  <si>
    <t>32 GB pamięci RAM dedykowanej do serwera DELL PowerEdge 2970, w kościach 4GB</t>
  </si>
  <si>
    <t>Zestaw pamięci 4GB (2x2GB) DDR3-1333 Mhz do komputera DELL Optiplex 780</t>
  </si>
  <si>
    <t>Zestaw pamięci 4GB (2x2GB) DDR2-1066 Mhz</t>
  </si>
  <si>
    <t>Pamięć DDR2 SO-DIMM, pojemność pamięci 2 GB, standard pamięci PC2-5300</t>
  </si>
  <si>
    <t>Multi-Monitor Hub do Komputera DELL Optiplex 780, możliwość podpięcia 3 monitorów poprzez złącza DVI,</t>
  </si>
  <si>
    <t>Karta graficzna, typ złącza PCIE x16, minimalna ilość zainstalowanej pamięci 512MB, wyjście HDMI, wyjście DVI, wyjście D-Sub, obsługa bibliotek DX 10</t>
  </si>
  <si>
    <t>Dyktafon z tunerem radiowym FM, wysuwane złącze USB, wbudowane mikrofony stereofoniczne, nagrywanie oraz odtwarzanie scen, obsługa jednym dużym, centralnym przyciskiem, funkcja aktywacji nagrywania głosem, w zestawie z pokrowcem i słuchawkami</t>
  </si>
  <si>
    <t>Aparat fotograficzny kompaktowy z matrycą minimum 10 MP, minimalny zoom optyczny 5x, minimalny zoom cyfrowy 4x, nagrywanie filmów HD o minimalnych parametrach 1280 x 720, 24 kl./s., wbudowana lampa błyskowa, wbudowany wizjer, wyświetlacz LCD o minimalnej przekątnej 2.8cala. zapis na kartach w standardzie SD, SD HC, SD XC</t>
  </si>
  <si>
    <t xml:space="preserve">Radiotelefon, wbudowany scrambler - możliwość kodowania, obsługa minimalnie 8 kanałów PMR, podświetlany wyświetlacz LCD, nadajnik o minimalnej mocu 0,5W na paśmie PMR, w zestawie ładowara sieciowa, klips na pasek. </t>
  </si>
  <si>
    <t xml:space="preserve">Bezprzewodowy pilot do obsługi perzentacji ze wskaźnikiem laserowym, możliwość pracy w trybie myszy, mini odbiornik USB. </t>
  </si>
  <si>
    <t>Telefon cyfrowy standardu Panasonic z portem DXDP - możliwość dołączenia do aparatu systemowego dodatkowego aparatu standardowego, podświetlany ekran LCD (3 linie x 24 znaki), przycisk TRANSFER (przekazywanie rozmowy do innego abonenta), przycisk HOLD do zawieszania połączenia, regulowany kontrast wyświetlacza, regulowany kąt nachylenia aparatu, współpraca z centralą Panasonic KX-TDA600</t>
  </si>
  <si>
    <t xml:space="preserve"> Tester zasilaczy komputerowych. Umożliwia sprawdzenie napięć dla zasilaczy ATX, BTX oraz ITX. Wyniki napięć przedstawiane na wyświetlaczu LCD. Dokładność do jednego miejsca po przecinku. W przypadku błędów urządzenie alarmuje sygnałem.</t>
  </si>
  <si>
    <t>Transmiter umożliwiający bezprzewodową transmisję sygnału między komputerem a projektorem, zasięg do 100 metrów w otwartym terenie.</t>
  </si>
  <si>
    <t>System bezprzewodowy z dwoma mikrofonami, modulacja FM, w zestawie 2 mikrofony bezpzewodowe, Zakres częstotliwości akustycznych mikrofonów od 65Hz do 20,000Hz</t>
  </si>
  <si>
    <t>Płyta CD-R 700 MB</t>
  </si>
  <si>
    <t>Płyta DVD-R 4,7GB</t>
  </si>
  <si>
    <t>Klawiatura komputerowa, pełnowymiarowe klawisze, tradycyjny układ klawiszy, kolor czarny, podłączenie przez USB, odporna na zalania, minimalna długość przewodu 1.8 m</t>
  </si>
  <si>
    <t xml:space="preserve">lampa do projektora EPSON EMP-6100 </t>
  </si>
  <si>
    <t>Ładowarka sieciowa do telefonu Nokia 6303 classic</t>
  </si>
  <si>
    <t>McAfee Endpoint Protection Upgrade - Perpetual Plus License with 1yr Gold Support (upgrade z posiuadanego pakietu McAfee Active Virus Defense - Academic) Dostawa licencji wraz z usługą przeszkolenia administratorów z podstawowej funkcjonalności oprogramowania</t>
  </si>
  <si>
    <t xml:space="preserve">Załącznik nr 2B do SIWZ - Opis Przedmiotu Zamówienia - Formularz cenowy </t>
  </si>
  <si>
    <t>DameWare NT Utilities v7 ( upgrade z wesji 5.5 )</t>
  </si>
  <si>
    <t xml:space="preserve">AutoMapa Europe (aktualizacja do najnowszej wersji na urządzenie NAVROAD NR450BV) </t>
  </si>
  <si>
    <t>VMware Workstation 7.1 (zamawiający używa obecnie servera ESX 4.0 i w celu zachowania 100% kompatybilności wymaga tego oprogramowania)</t>
  </si>
  <si>
    <t xml:space="preserve">Visual Studio Professional 2010 (aktualizacja z 2008 ) licencja Academic </t>
  </si>
  <si>
    <t xml:space="preserve">Pakiet oprogramowania zawierający: Intuicyjne oprogramowanie do tworzenia grafiki wektorowej i składu stron, aplikacja do edycji zdjęć opracowana specjalnie pod kątem toku pracy nad projektami graficznymi, Narzędzie do przekształcania map bitowych w rysunki wektorowe, Narzędzie do przechwytywania zawartości ekranu komputera jednym kliknięciem, Pełnoekranowa przeglądarka umożliwiająca przeszukiwanie materiałów cyfrowych dostępnych w pakiecie, na komputerze lub w sieci lokalnej, Kreator kodów paskowych, </t>
  </si>
  <si>
    <t>Adobe Indesign CS5.5 PL WIN BOX lub równoważny (tj. według parametrów katalogowych producenta ww oprogramowania)</t>
  </si>
  <si>
    <t xml:space="preserve">CorelDRAW Graphics Suite X5 Small Business Edition (3 licencje) PL (tj. według parametrów katalogowych producenta ww oprogramowania) </t>
  </si>
  <si>
    <t>Veeam Backup &amp; Replication 5  (Academic) lub równoważny (tj. według parametrów katalogowych producenta ww oprogramowania)</t>
  </si>
  <si>
    <t>Adobe Acrobat X PRO  lub równoważny (tj. według parametrów katalogowych producenta ww oprogramowania)</t>
  </si>
  <si>
    <t>Driver Genius Professional Edition  lub równoważny (tj. według parametrów katalogowych producenta ww oprogramowania)</t>
  </si>
  <si>
    <t>Zend 8.0  lub równoważny (tj. według parametrów katalogowych producenta ww oprogramowania)</t>
  </si>
  <si>
    <t>Symantec Backupexec 2010 for VMware Agent ( Academic ) (zamawiający używa serwera Backupexec dlatego wymaga tego oprogramowania w celu zachowania 100% kompatybilności)</t>
  </si>
  <si>
    <t>Oznaczenie postępowania:ZP-28/FRSE/2011</t>
  </si>
  <si>
    <t xml:space="preserve">Oznaczenie postępowania:ZP-28/FRSE/2011 </t>
  </si>
  <si>
    <t>Oferowany artykuł (Producent, cechy produktu ew. nr katalogowy, okres gwarancji)</t>
  </si>
  <si>
    <t>Oferowany artkuł (Producent, cechy produktu ew. numer katalogowy, okres gwarancji)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</si>
</sst>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32" fillId="27" borderId="0" applyNumberFormat="0" applyBorder="0" applyAlignment="0" applyProtection="0"/>
    <xf numFmtId="0" fontId="4" fillId="19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34" borderId="0" applyNumberFormat="0" applyBorder="0" applyAlignment="0" applyProtection="0"/>
    <xf numFmtId="0" fontId="4" fillId="35" borderId="0" applyNumberFormat="0" applyBorder="0" applyAlignment="0" applyProtection="0"/>
    <xf numFmtId="0" fontId="32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38" borderId="0" applyNumberFormat="0" applyBorder="0" applyAlignment="0" applyProtection="0"/>
    <xf numFmtId="0" fontId="4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29" borderId="0" applyNumberFormat="0" applyBorder="0" applyAlignment="0" applyProtection="0"/>
    <xf numFmtId="0" fontId="32" fillId="41" borderId="0" applyNumberFormat="0" applyBorder="0" applyAlignment="0" applyProtection="0"/>
    <xf numFmtId="0" fontId="4" fillId="31" borderId="0" applyNumberFormat="0" applyBorder="0" applyAlignment="0" applyProtection="0"/>
    <xf numFmtId="0" fontId="32" fillId="42" borderId="0" applyNumberFormat="0" applyBorder="0" applyAlignment="0" applyProtection="0"/>
    <xf numFmtId="0" fontId="4" fillId="43" borderId="0" applyNumberFormat="0" applyBorder="0" applyAlignment="0" applyProtection="0"/>
    <xf numFmtId="0" fontId="33" fillId="44" borderId="1" applyNumberFormat="0" applyAlignment="0" applyProtection="0"/>
    <xf numFmtId="0" fontId="5" fillId="13" borderId="2" applyNumberFormat="0" applyAlignment="0" applyProtection="0"/>
    <xf numFmtId="0" fontId="34" fillId="45" borderId="3" applyNumberFormat="0" applyAlignment="0" applyProtection="0"/>
    <xf numFmtId="0" fontId="6" fillId="46" borderId="4" applyNumberFormat="0" applyAlignment="0" applyProtection="0"/>
    <xf numFmtId="0" fontId="35" fillId="47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48" borderId="7" applyNumberFormat="0" applyAlignment="0" applyProtection="0"/>
    <xf numFmtId="0" fontId="9" fillId="49" borderId="8" applyNumberFormat="0" applyAlignment="0" applyProtection="0"/>
    <xf numFmtId="0" fontId="38" fillId="0" borderId="9" applyNumberFormat="0" applyFill="0" applyAlignment="0" applyProtection="0"/>
    <xf numFmtId="0" fontId="10" fillId="0" borderId="10" applyNumberFormat="0" applyFill="0" applyAlignment="0" applyProtection="0"/>
    <xf numFmtId="0" fontId="39" fillId="0" borderId="11" applyNumberFormat="0" applyFill="0" applyAlignment="0" applyProtection="0"/>
    <xf numFmtId="0" fontId="11" fillId="0" borderId="12" applyNumberFormat="0" applyFill="0" applyAlignment="0" applyProtection="0"/>
    <xf numFmtId="0" fontId="40" fillId="0" borderId="13" applyNumberFormat="0" applyFill="0" applyAlignment="0" applyProtection="0"/>
    <xf numFmtId="0" fontId="12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13" fillId="51" borderId="0" applyNumberFormat="0" applyBorder="0" applyAlignment="0" applyProtection="0"/>
    <xf numFmtId="0" fontId="3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42" fillId="45" borderId="1" applyNumberFormat="0" applyAlignment="0" applyProtection="0"/>
    <xf numFmtId="0" fontId="15" fillId="46" borderId="2" applyNumberForma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43" fillId="0" borderId="15" applyNumberFormat="0" applyFill="0" applyAlignment="0" applyProtection="0"/>
    <xf numFmtId="0" fontId="16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3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ill="0" applyBorder="0" applyAlignment="0" applyProtection="0"/>
    <xf numFmtId="44" fontId="1" fillId="0" borderId="0" applyFont="0" applyFill="0" applyBorder="0" applyAlignment="0" applyProtection="0"/>
    <xf numFmtId="0" fontId="47" fillId="54" borderId="0" applyNumberFormat="0" applyBorder="0" applyAlignment="0" applyProtection="0"/>
    <xf numFmtId="0" fontId="20" fillId="5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1" fillId="0" borderId="19" xfId="87" applyFont="1" applyBorder="1" applyAlignment="1">
      <alignment horizontal="center" vertical="center" wrapText="1" readingOrder="1"/>
      <protection/>
    </xf>
    <xf numFmtId="0" fontId="21" fillId="0" borderId="20" xfId="87" applyFont="1" applyBorder="1" applyAlignment="1">
      <alignment vertical="center" wrapText="1" readingOrder="1"/>
      <protection/>
    </xf>
    <xf numFmtId="0" fontId="23" fillId="0" borderId="21" xfId="87" applyFont="1" applyBorder="1" applyAlignment="1">
      <alignment horizontal="left" vertical="center" readingOrder="1"/>
      <protection/>
    </xf>
    <xf numFmtId="0" fontId="21" fillId="0" borderId="22" xfId="87" applyFont="1" applyBorder="1" applyAlignment="1">
      <alignment vertical="center" wrapText="1" readingOrder="1"/>
      <protection/>
    </xf>
    <xf numFmtId="164" fontId="21" fillId="0" borderId="19" xfId="87" applyNumberFormat="1" applyFont="1" applyBorder="1" applyAlignment="1">
      <alignment vertical="center" wrapText="1" readingOrder="1"/>
      <protection/>
    </xf>
    <xf numFmtId="164" fontId="21" fillId="0" borderId="23" xfId="87" applyNumberFormat="1" applyFont="1" applyBorder="1" applyAlignment="1">
      <alignment vertical="center" wrapText="1" readingOrder="1"/>
      <protection/>
    </xf>
    <xf numFmtId="0" fontId="21" fillId="0" borderId="24" xfId="87" applyFont="1" applyBorder="1" applyAlignment="1">
      <alignment vertical="center" wrapText="1" readingOrder="1"/>
      <protection/>
    </xf>
    <xf numFmtId="0" fontId="21" fillId="55" borderId="25" xfId="87" applyFont="1" applyFill="1" applyBorder="1" applyAlignment="1">
      <alignment horizontal="center" vertical="center" wrapText="1" readingOrder="1"/>
      <protection/>
    </xf>
    <xf numFmtId="0" fontId="22" fillId="0" borderId="25" xfId="87" applyFont="1" applyBorder="1" applyAlignment="1">
      <alignment horizontal="center" vertical="center" wrapText="1" readingOrder="1"/>
      <protection/>
    </xf>
    <xf numFmtId="164" fontId="21" fillId="0" borderId="25" xfId="87" applyNumberFormat="1" applyFont="1" applyBorder="1" applyAlignment="1">
      <alignment horizontal="center" vertical="center" wrapText="1" readingOrder="1"/>
      <protection/>
    </xf>
    <xf numFmtId="164" fontId="21" fillId="0" borderId="26" xfId="87" applyNumberFormat="1" applyFont="1" applyBorder="1" applyAlignment="1">
      <alignment horizontal="center" vertical="center" wrapText="1" readingOrder="1"/>
      <protection/>
    </xf>
    <xf numFmtId="9" fontId="0" fillId="0" borderId="0" xfId="90" applyFont="1" applyAlignment="1">
      <alignment/>
    </xf>
    <xf numFmtId="9" fontId="24" fillId="0" borderId="19" xfId="90" applyFont="1" applyBorder="1" applyAlignment="1">
      <alignment wrapText="1"/>
    </xf>
    <xf numFmtId="9" fontId="21" fillId="0" borderId="25" xfId="90" applyFont="1" applyFill="1" applyBorder="1" applyAlignment="1" applyProtection="1">
      <alignment horizontal="center" vertical="center" wrapText="1" readingOrder="1"/>
      <protection/>
    </xf>
    <xf numFmtId="9" fontId="23" fillId="0" borderId="21" xfId="90" applyFont="1" applyBorder="1" applyAlignment="1">
      <alignment horizontal="left" vertical="center" readingOrder="1"/>
    </xf>
    <xf numFmtId="0" fontId="31" fillId="0" borderId="19" xfId="86" applyBorder="1">
      <alignment/>
      <protection/>
    </xf>
    <xf numFmtId="44" fontId="24" fillId="0" borderId="19" xfId="105" applyFont="1" applyBorder="1" applyAlignment="1">
      <alignment wrapText="1"/>
    </xf>
    <xf numFmtId="0" fontId="25" fillId="0" borderId="19" xfId="86" applyFont="1" applyBorder="1" applyAlignment="1">
      <alignment wrapText="1"/>
      <protection/>
    </xf>
    <xf numFmtId="0" fontId="26" fillId="0" borderId="19" xfId="85" applyFont="1" applyBorder="1" applyAlignment="1">
      <alignment wrapText="1"/>
      <protection/>
    </xf>
    <xf numFmtId="0" fontId="31" fillId="0" borderId="19" xfId="86" applyFill="1" applyBorder="1">
      <alignment/>
      <protection/>
    </xf>
    <xf numFmtId="0" fontId="0" fillId="0" borderId="19" xfId="0" applyBorder="1" applyAlignment="1">
      <alignment/>
    </xf>
    <xf numFmtId="44" fontId="0" fillId="0" borderId="0" xfId="0" applyNumberFormat="1" applyAlignment="1">
      <alignment/>
    </xf>
    <xf numFmtId="164" fontId="22" fillId="0" borderId="27" xfId="87" applyNumberFormat="1" applyFont="1" applyBorder="1" applyAlignment="1">
      <alignment horizontal="center" vertical="center" wrapText="1" readingOrder="1"/>
      <protection/>
    </xf>
    <xf numFmtId="9" fontId="24" fillId="0" borderId="0" xfId="90" applyFont="1" applyBorder="1" applyAlignment="1">
      <alignment wrapText="1"/>
    </xf>
    <xf numFmtId="0" fontId="3" fillId="0" borderId="19" xfId="85" applyBorder="1" applyAlignment="1">
      <alignment wrapText="1"/>
      <protection/>
    </xf>
    <xf numFmtId="0" fontId="23" fillId="0" borderId="28" xfId="87" applyFont="1" applyBorder="1" applyAlignment="1">
      <alignment horizontal="left" vertical="center" readingOrder="1"/>
      <protection/>
    </xf>
    <xf numFmtId="0" fontId="23" fillId="0" borderId="21" xfId="87" applyFont="1" applyBorder="1" applyAlignment="1">
      <alignment horizontal="left" vertical="center" readingOrder="1"/>
      <protection/>
    </xf>
    <xf numFmtId="164" fontId="21" fillId="0" borderId="19" xfId="87" applyNumberFormat="1" applyFont="1" applyBorder="1" applyAlignment="1">
      <alignment vertical="center" wrapText="1" readingOrder="1"/>
      <protection/>
    </xf>
    <xf numFmtId="164" fontId="21" fillId="0" borderId="27" xfId="87" applyNumberFormat="1" applyFont="1" applyBorder="1" applyAlignment="1">
      <alignment horizontal="center" vertical="center" wrapText="1" readingOrder="1"/>
      <protection/>
    </xf>
    <xf numFmtId="164" fontId="0" fillId="0" borderId="0" xfId="0" applyNumberFormat="1" applyAlignment="1">
      <alignment/>
    </xf>
    <xf numFmtId="44" fontId="0" fillId="0" borderId="0" xfId="102" applyFont="1" applyAlignment="1">
      <alignment/>
    </xf>
    <xf numFmtId="0" fontId="21" fillId="0" borderId="0" xfId="87" applyFont="1" applyBorder="1" applyAlignment="1">
      <alignment vertical="center" wrapText="1" readingOrder="1"/>
      <protection/>
    </xf>
    <xf numFmtId="0" fontId="24" fillId="0" borderId="0" xfId="0" applyFont="1" applyBorder="1" applyAlignment="1">
      <alignment wrapText="1"/>
    </xf>
    <xf numFmtId="0" fontId="0" fillId="0" borderId="0" xfId="0" applyBorder="1" applyAlignment="1">
      <alignment/>
    </xf>
    <xf numFmtId="44" fontId="31" fillId="0" borderId="29" xfId="105" applyFont="1" applyBorder="1" applyAlignment="1">
      <alignment/>
    </xf>
    <xf numFmtId="164" fontId="21" fillId="0" borderId="29" xfId="87" applyNumberFormat="1" applyFont="1" applyBorder="1" applyAlignment="1">
      <alignment vertical="center" wrapText="1" readingOrder="1"/>
      <protection/>
    </xf>
    <xf numFmtId="164" fontId="21" fillId="0" borderId="30" xfId="87" applyNumberFormat="1" applyFont="1" applyBorder="1" applyAlignment="1">
      <alignment vertical="center" wrapText="1" readingOrder="1"/>
      <protection/>
    </xf>
    <xf numFmtId="0" fontId="0" fillId="0" borderId="19" xfId="0" applyFill="1" applyBorder="1" applyAlignment="1">
      <alignment/>
    </xf>
    <xf numFmtId="0" fontId="21" fillId="0" borderId="19" xfId="87" applyFont="1" applyBorder="1" applyAlignment="1">
      <alignment vertical="center" wrapText="1" readingOrder="1"/>
      <protection/>
    </xf>
    <xf numFmtId="0" fontId="3" fillId="0" borderId="22" xfId="87" applyFont="1" applyBorder="1" applyAlignment="1">
      <alignment vertical="center" wrapText="1" readingOrder="1"/>
      <protection/>
    </xf>
    <xf numFmtId="0" fontId="3" fillId="55" borderId="31" xfId="87" applyFont="1" applyFill="1" applyBorder="1" applyAlignment="1">
      <alignment horizontal="center" vertical="center" wrapText="1" readingOrder="1"/>
      <protection/>
    </xf>
    <xf numFmtId="0" fontId="3" fillId="0" borderId="31" xfId="87" applyFont="1" applyBorder="1" applyAlignment="1">
      <alignment horizontal="center" vertical="center" wrapText="1" readingOrder="1"/>
      <protection/>
    </xf>
    <xf numFmtId="0" fontId="27" fillId="0" borderId="31" xfId="87" applyFont="1" applyBorder="1" applyAlignment="1">
      <alignment horizontal="center" vertical="center" wrapText="1" readingOrder="1"/>
      <protection/>
    </xf>
    <xf numFmtId="9" fontId="3" fillId="0" borderId="31" xfId="90" applyFont="1" applyFill="1" applyBorder="1" applyAlignment="1" applyProtection="1">
      <alignment horizontal="center" vertical="center" wrapText="1" readingOrder="1"/>
      <protection/>
    </xf>
    <xf numFmtId="164" fontId="3" fillId="0" borderId="31" xfId="87" applyNumberFormat="1" applyFont="1" applyBorder="1" applyAlignment="1">
      <alignment horizontal="center" vertical="center" wrapText="1" readingOrder="1"/>
      <protection/>
    </xf>
    <xf numFmtId="164" fontId="3" fillId="0" borderId="32" xfId="87" applyNumberFormat="1" applyFont="1" applyBorder="1" applyAlignment="1">
      <alignment horizontal="center" vertical="center" wrapText="1" readingOrder="1"/>
      <protection/>
    </xf>
    <xf numFmtId="0" fontId="3" fillId="0" borderId="20" xfId="87" applyFont="1" applyBorder="1" applyAlignment="1">
      <alignment vertical="center" wrapText="1" readingOrder="1"/>
      <protection/>
    </xf>
    <xf numFmtId="164" fontId="3" fillId="0" borderId="19" xfId="87" applyNumberFormat="1" applyFont="1" applyBorder="1" applyAlignment="1">
      <alignment vertical="center" wrapText="1" readingOrder="1"/>
      <protection/>
    </xf>
    <xf numFmtId="164" fontId="3" fillId="0" borderId="23" xfId="87" applyNumberFormat="1" applyFont="1" applyBorder="1" applyAlignment="1">
      <alignment vertical="center" wrapText="1" readingOrder="1"/>
      <protection/>
    </xf>
    <xf numFmtId="164" fontId="3" fillId="0" borderId="33" xfId="87" applyNumberFormat="1" applyFont="1" applyBorder="1" applyAlignment="1">
      <alignment vertical="center" wrapText="1" readingOrder="1"/>
      <protection/>
    </xf>
    <xf numFmtId="164" fontId="3" fillId="0" borderId="34" xfId="87" applyNumberFormat="1" applyFont="1" applyBorder="1" applyAlignment="1">
      <alignment vertical="center" wrapText="1" readingOrder="1"/>
      <protection/>
    </xf>
    <xf numFmtId="164" fontId="3" fillId="0" borderId="35" xfId="87" applyNumberFormat="1" applyFont="1" applyBorder="1" applyAlignment="1">
      <alignment vertical="center" wrapText="1" readingOrder="1"/>
      <protection/>
    </xf>
    <xf numFmtId="164" fontId="3" fillId="0" borderId="36" xfId="87" applyNumberFormat="1" applyFont="1" applyBorder="1" applyAlignment="1">
      <alignment vertical="center" wrapText="1" readingOrder="1"/>
      <protection/>
    </xf>
    <xf numFmtId="0" fontId="28" fillId="0" borderId="19" xfId="0" applyFont="1" applyBorder="1" applyAlignment="1">
      <alignment wrapText="1"/>
    </xf>
    <xf numFmtId="0" fontId="48" fillId="0" borderId="19" xfId="0" applyFont="1" applyBorder="1" applyAlignment="1">
      <alignment/>
    </xf>
    <xf numFmtId="9" fontId="28" fillId="0" borderId="19" xfId="90" applyFont="1" applyBorder="1" applyAlignment="1">
      <alignment wrapText="1"/>
    </xf>
    <xf numFmtId="44" fontId="48" fillId="0" borderId="19" xfId="105" applyFont="1" applyBorder="1" applyAlignment="1">
      <alignment/>
    </xf>
    <xf numFmtId="8" fontId="48" fillId="0" borderId="19" xfId="105" applyNumberFormat="1" applyFont="1" applyBorder="1" applyAlignment="1">
      <alignment/>
    </xf>
    <xf numFmtId="0" fontId="48" fillId="0" borderId="19" xfId="0" applyFont="1" applyFill="1" applyBorder="1" applyAlignment="1">
      <alignment/>
    </xf>
    <xf numFmtId="0" fontId="28" fillId="0" borderId="33" xfId="0" applyFont="1" applyBorder="1" applyAlignment="1">
      <alignment wrapText="1"/>
    </xf>
    <xf numFmtId="0" fontId="48" fillId="0" borderId="33" xfId="0" applyFont="1" applyFill="1" applyBorder="1" applyAlignment="1">
      <alignment/>
    </xf>
    <xf numFmtId="9" fontId="28" fillId="0" borderId="33" xfId="90" applyFont="1" applyBorder="1" applyAlignment="1">
      <alignment wrapText="1"/>
    </xf>
    <xf numFmtId="44" fontId="48" fillId="0" borderId="33" xfId="105" applyFont="1" applyBorder="1" applyAlignment="1">
      <alignment/>
    </xf>
    <xf numFmtId="0" fontId="28" fillId="0" borderId="35" xfId="0" applyFont="1" applyBorder="1" applyAlignment="1">
      <alignment wrapText="1"/>
    </xf>
    <xf numFmtId="0" fontId="48" fillId="0" borderId="35" xfId="0" applyFont="1" applyFill="1" applyBorder="1" applyAlignment="1">
      <alignment/>
    </xf>
    <xf numFmtId="9" fontId="28" fillId="0" borderId="35" xfId="90" applyFont="1" applyBorder="1" applyAlignment="1">
      <alignment wrapText="1"/>
    </xf>
    <xf numFmtId="44" fontId="48" fillId="0" borderId="35" xfId="105" applyFont="1" applyBorder="1" applyAlignment="1">
      <alignment/>
    </xf>
    <xf numFmtId="0" fontId="48" fillId="0" borderId="19" xfId="0" applyFont="1" applyBorder="1" applyAlignment="1">
      <alignment horizontal="right" vertical="center"/>
    </xf>
    <xf numFmtId="9" fontId="28" fillId="0" borderId="19" xfId="90" applyFont="1" applyBorder="1" applyAlignment="1">
      <alignment horizontal="right" vertical="center" wrapText="1"/>
    </xf>
    <xf numFmtId="44" fontId="48" fillId="0" borderId="19" xfId="105" applyFont="1" applyBorder="1" applyAlignment="1">
      <alignment horizontal="right" vertical="center"/>
    </xf>
    <xf numFmtId="164" fontId="3" fillId="0" borderId="19" xfId="87" applyNumberFormat="1" applyFont="1" applyBorder="1" applyAlignment="1">
      <alignment horizontal="right" vertical="center" wrapText="1"/>
      <protection/>
    </xf>
    <xf numFmtId="0" fontId="48" fillId="0" borderId="19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8" fillId="0" borderId="35" xfId="0" applyFont="1" applyBorder="1" applyAlignment="1">
      <alignment horizontal="left" vertical="center"/>
    </xf>
    <xf numFmtId="0" fontId="29" fillId="0" borderId="28" xfId="87" applyFont="1" applyBorder="1" applyAlignment="1">
      <alignment horizontal="left" vertical="center" readingOrder="1"/>
      <protection/>
    </xf>
    <xf numFmtId="0" fontId="28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1" fillId="55" borderId="37" xfId="87" applyFont="1" applyFill="1" applyBorder="1" applyAlignment="1">
      <alignment horizontal="center" vertical="center" wrapText="1" readingOrder="1"/>
      <protection/>
    </xf>
    <xf numFmtId="0" fontId="0" fillId="0" borderId="19" xfId="0" applyBorder="1" applyAlignment="1">
      <alignment horizontal="center"/>
    </xf>
    <xf numFmtId="0" fontId="23" fillId="0" borderId="21" xfId="87" applyFont="1" applyBorder="1" applyAlignment="1">
      <alignment horizontal="right" vertical="center" readingOrder="1"/>
      <protection/>
    </xf>
    <xf numFmtId="0" fontId="3" fillId="0" borderId="21" xfId="85" applyBorder="1" applyAlignment="1">
      <alignment horizontal="right" vertical="center" readingOrder="1"/>
      <protection/>
    </xf>
    <xf numFmtId="0" fontId="3" fillId="0" borderId="38" xfId="85" applyBorder="1" applyAlignment="1">
      <alignment horizontal="right" vertical="center" readingOrder="1"/>
      <protection/>
    </xf>
    <xf numFmtId="0" fontId="31" fillId="0" borderId="33" xfId="86" applyBorder="1" applyAlignment="1">
      <alignment horizontal="right" vertical="center"/>
      <protection/>
    </xf>
    <xf numFmtId="0" fontId="31" fillId="0" borderId="39" xfId="86" applyBorder="1" applyAlignment="1">
      <alignment horizontal="right" vertical="center"/>
      <protection/>
    </xf>
    <xf numFmtId="44" fontId="24" fillId="0" borderId="33" xfId="105" applyFont="1" applyBorder="1" applyAlignment="1">
      <alignment horizontal="right" vertical="center" wrapText="1"/>
    </xf>
    <xf numFmtId="44" fontId="24" fillId="0" borderId="39" xfId="105" applyFont="1" applyBorder="1" applyAlignment="1">
      <alignment horizontal="right" vertical="center" wrapText="1"/>
    </xf>
    <xf numFmtId="9" fontId="24" fillId="0" borderId="33" xfId="90" applyFont="1" applyBorder="1" applyAlignment="1">
      <alignment horizontal="center" vertical="center" wrapText="1"/>
    </xf>
    <xf numFmtId="9" fontId="24" fillId="0" borderId="39" xfId="90" applyFont="1" applyBorder="1" applyAlignment="1">
      <alignment horizontal="center" vertical="center" wrapText="1"/>
    </xf>
    <xf numFmtId="164" fontId="21" fillId="0" borderId="25" xfId="87" applyNumberFormat="1" applyFont="1" applyBorder="1" applyAlignment="1">
      <alignment horizontal="center" vertical="center" wrapText="1" readingOrder="1"/>
      <protection/>
    </xf>
    <xf numFmtId="164" fontId="21" fillId="0" borderId="39" xfId="87" applyNumberFormat="1" applyFont="1" applyBorder="1" applyAlignment="1">
      <alignment horizontal="center" vertical="center" wrapText="1" readingOrder="1"/>
      <protection/>
    </xf>
    <xf numFmtId="164" fontId="21" fillId="0" borderId="26" xfId="87" applyNumberFormat="1" applyFont="1" applyBorder="1" applyAlignment="1">
      <alignment horizontal="center" vertical="center" wrapText="1" readingOrder="1"/>
      <protection/>
    </xf>
    <xf numFmtId="164" fontId="21" fillId="0" borderId="40" xfId="87" applyNumberFormat="1" applyFont="1" applyBorder="1" applyAlignment="1">
      <alignment horizontal="center" vertical="center" wrapText="1" readingOrder="1"/>
      <protection/>
    </xf>
    <xf numFmtId="0" fontId="23" fillId="0" borderId="41" xfId="87" applyFont="1" applyBorder="1" applyAlignment="1">
      <alignment horizontal="left" vertical="center" readingOrder="1"/>
      <protection/>
    </xf>
    <xf numFmtId="0" fontId="30" fillId="0" borderId="41" xfId="85" applyFont="1" applyBorder="1" applyAlignment="1">
      <alignment horizontal="left" vertical="center" readingOrder="1"/>
      <protection/>
    </xf>
    <xf numFmtId="0" fontId="30" fillId="0" borderId="42" xfId="85" applyFont="1" applyBorder="1" applyAlignment="1">
      <alignment horizontal="left" vertical="center" readingOrder="1"/>
      <protection/>
    </xf>
  </cellXfs>
  <cellStyles count="94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3" xfId="86"/>
    <cellStyle name="Normalny_Arkusz1" xfId="87"/>
    <cellStyle name="Obliczenia" xfId="88"/>
    <cellStyle name="Obliczenia 2" xfId="89"/>
    <cellStyle name="Percent" xfId="90"/>
    <cellStyle name="Procentowy 2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Walutowy 2" xfId="104"/>
    <cellStyle name="Walutowy 3" xfId="105"/>
    <cellStyle name="Złe" xfId="106"/>
    <cellStyle name="Złe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55.7109375" style="0" customWidth="1"/>
    <col min="3" max="3" width="45.140625" style="0" customWidth="1"/>
    <col min="4" max="4" width="4.57421875" style="0" bestFit="1" customWidth="1"/>
    <col min="5" max="5" width="6.140625" style="0" customWidth="1"/>
    <col min="6" max="6" width="13.421875" style="12" bestFit="1" customWidth="1"/>
    <col min="7" max="7" width="13.8515625" style="0" customWidth="1"/>
    <col min="8" max="8" width="14.8515625" style="0" bestFit="1" customWidth="1"/>
    <col min="9" max="9" width="13.140625" style="0" customWidth="1"/>
    <col min="10" max="10" width="15.28125" style="0" bestFit="1" customWidth="1"/>
    <col min="11" max="12" width="12.28125" style="0" bestFit="1" customWidth="1"/>
    <col min="13" max="14" width="13.421875" style="0" bestFit="1" customWidth="1"/>
  </cols>
  <sheetData>
    <row r="1" spans="1:10" ht="23.25" thickBot="1">
      <c r="A1" s="26" t="s">
        <v>0</v>
      </c>
      <c r="B1" s="3"/>
      <c r="C1" s="27"/>
      <c r="D1" s="3"/>
      <c r="E1" s="3"/>
      <c r="F1" s="15"/>
      <c r="G1" s="81" t="s">
        <v>65</v>
      </c>
      <c r="H1" s="82"/>
      <c r="I1" s="82"/>
      <c r="J1" s="83"/>
    </row>
    <row r="2" spans="1:10" ht="28.5" customHeight="1" thickBot="1">
      <c r="A2" s="7" t="s">
        <v>1</v>
      </c>
      <c r="B2" s="8" t="s">
        <v>2</v>
      </c>
      <c r="C2" s="79" t="s">
        <v>66</v>
      </c>
      <c r="D2" s="1" t="s">
        <v>3</v>
      </c>
      <c r="E2" s="9" t="s">
        <v>4</v>
      </c>
      <c r="F2" s="14" t="s">
        <v>5</v>
      </c>
      <c r="G2" s="10" t="s">
        <v>6</v>
      </c>
      <c r="H2" s="10" t="s">
        <v>7</v>
      </c>
      <c r="I2" s="10" t="s">
        <v>8</v>
      </c>
      <c r="J2" s="11" t="s">
        <v>9</v>
      </c>
    </row>
    <row r="3" spans="1:10" ht="216.75">
      <c r="A3" s="4">
        <v>1</v>
      </c>
      <c r="B3" s="18" t="s">
        <v>14</v>
      </c>
      <c r="C3" s="18"/>
      <c r="D3" s="80" t="s">
        <v>10</v>
      </c>
      <c r="E3" s="84">
        <v>40</v>
      </c>
      <c r="F3" s="88">
        <v>0.23</v>
      </c>
      <c r="G3" s="86"/>
      <c r="H3" s="90">
        <f>G3*100/123*E3</f>
        <v>0</v>
      </c>
      <c r="I3" s="90">
        <f>J3-H3</f>
        <v>0</v>
      </c>
      <c r="J3" s="92">
        <f>G3*E3</f>
        <v>0</v>
      </c>
    </row>
    <row r="4" spans="1:11" ht="132.75">
      <c r="A4" s="2"/>
      <c r="B4" s="18" t="s">
        <v>15</v>
      </c>
      <c r="C4" s="18"/>
      <c r="D4" s="80"/>
      <c r="E4" s="85"/>
      <c r="F4" s="89"/>
      <c r="G4" s="87"/>
      <c r="H4" s="91"/>
      <c r="I4" s="91"/>
      <c r="J4" s="93"/>
      <c r="K4" s="22"/>
    </row>
    <row r="5" spans="1:10" ht="84.75">
      <c r="A5" s="2">
        <v>2</v>
      </c>
      <c r="B5" s="18" t="s">
        <v>16</v>
      </c>
      <c r="C5" s="18"/>
      <c r="D5" s="21" t="s">
        <v>10</v>
      </c>
      <c r="E5" s="16">
        <v>30</v>
      </c>
      <c r="F5" s="13">
        <v>0.23</v>
      </c>
      <c r="G5" s="17"/>
      <c r="H5" s="5">
        <f>G5/1.23*E5</f>
        <v>0</v>
      </c>
      <c r="I5" s="5">
        <f>J5-H5</f>
        <v>0</v>
      </c>
      <c r="J5" s="6">
        <f>G5*E5</f>
        <v>0</v>
      </c>
    </row>
    <row r="6" spans="1:10" ht="72.75">
      <c r="A6" s="2">
        <v>3</v>
      </c>
      <c r="B6" s="18" t="s">
        <v>17</v>
      </c>
      <c r="C6" s="18"/>
      <c r="D6" s="21" t="s">
        <v>10</v>
      </c>
      <c r="E6" s="16">
        <v>4</v>
      </c>
      <c r="F6" s="13">
        <v>0.23</v>
      </c>
      <c r="G6" s="17"/>
      <c r="H6" s="5">
        <f aca="true" t="shared" si="0" ref="H6:H42">G6/1.23*E6</f>
        <v>0</v>
      </c>
      <c r="I6" s="5">
        <f aca="true" t="shared" si="1" ref="I6:I42">J6-H6</f>
        <v>0</v>
      </c>
      <c r="J6" s="6">
        <f aca="true" t="shared" si="2" ref="J6:J42">G6*E6</f>
        <v>0</v>
      </c>
    </row>
    <row r="7" spans="1:10" ht="72.75">
      <c r="A7" s="2">
        <v>4</v>
      </c>
      <c r="B7" s="18" t="s">
        <v>18</v>
      </c>
      <c r="C7" s="18"/>
      <c r="D7" s="21" t="s">
        <v>10</v>
      </c>
      <c r="E7" s="16">
        <v>4</v>
      </c>
      <c r="F7" s="13">
        <v>0.23</v>
      </c>
      <c r="G7" s="17"/>
      <c r="H7" s="5">
        <f t="shared" si="0"/>
        <v>0</v>
      </c>
      <c r="I7" s="5">
        <f t="shared" si="1"/>
        <v>0</v>
      </c>
      <c r="J7" s="6">
        <f t="shared" si="2"/>
        <v>0</v>
      </c>
    </row>
    <row r="8" spans="1:10" ht="96.75">
      <c r="A8" s="2">
        <v>5</v>
      </c>
      <c r="B8" s="18" t="s">
        <v>19</v>
      </c>
      <c r="C8" s="18"/>
      <c r="D8" s="21" t="s">
        <v>10</v>
      </c>
      <c r="E8" s="16">
        <v>5</v>
      </c>
      <c r="F8" s="13">
        <v>0.23</v>
      </c>
      <c r="G8" s="17"/>
      <c r="H8" s="5">
        <f t="shared" si="0"/>
        <v>0</v>
      </c>
      <c r="I8" s="5">
        <f t="shared" si="1"/>
        <v>0</v>
      </c>
      <c r="J8" s="6">
        <f t="shared" si="2"/>
        <v>0</v>
      </c>
    </row>
    <row r="9" spans="1:10" ht="48.75" customHeight="1">
      <c r="A9" s="2">
        <v>6</v>
      </c>
      <c r="B9" s="19" t="s">
        <v>11</v>
      </c>
      <c r="C9" s="19"/>
      <c r="D9" s="21" t="s">
        <v>10</v>
      </c>
      <c r="E9" s="16">
        <v>35</v>
      </c>
      <c r="F9" s="13">
        <v>0.23</v>
      </c>
      <c r="G9" s="17"/>
      <c r="H9" s="5">
        <f t="shared" si="0"/>
        <v>0</v>
      </c>
      <c r="I9" s="5">
        <f t="shared" si="1"/>
        <v>0</v>
      </c>
      <c r="J9" s="6">
        <f t="shared" si="2"/>
        <v>0</v>
      </c>
    </row>
    <row r="10" spans="1:10" ht="36.75">
      <c r="A10" s="2">
        <v>7</v>
      </c>
      <c r="B10" s="18" t="s">
        <v>20</v>
      </c>
      <c r="C10" s="18"/>
      <c r="D10" s="21" t="s">
        <v>10</v>
      </c>
      <c r="E10" s="16">
        <v>8</v>
      </c>
      <c r="F10" s="13">
        <v>0.23</v>
      </c>
      <c r="G10" s="17"/>
      <c r="H10" s="5">
        <f t="shared" si="0"/>
        <v>0</v>
      </c>
      <c r="I10" s="5">
        <f t="shared" si="1"/>
        <v>0</v>
      </c>
      <c r="J10" s="6">
        <f t="shared" si="2"/>
        <v>0</v>
      </c>
    </row>
    <row r="11" spans="1:10" ht="36.75">
      <c r="A11" s="2">
        <v>8</v>
      </c>
      <c r="B11" s="18" t="s">
        <v>21</v>
      </c>
      <c r="C11" s="18"/>
      <c r="D11" s="21" t="s">
        <v>10</v>
      </c>
      <c r="E11" s="16">
        <v>6</v>
      </c>
      <c r="F11" s="13">
        <v>0.23</v>
      </c>
      <c r="G11" s="17"/>
      <c r="H11" s="5">
        <f t="shared" si="0"/>
        <v>0</v>
      </c>
      <c r="I11" s="5">
        <f t="shared" si="1"/>
        <v>0</v>
      </c>
      <c r="J11" s="6">
        <f t="shared" si="2"/>
        <v>0</v>
      </c>
    </row>
    <row r="12" spans="1:10" ht="24.75">
      <c r="A12" s="2">
        <v>9</v>
      </c>
      <c r="B12" s="18" t="s">
        <v>22</v>
      </c>
      <c r="C12" s="18"/>
      <c r="D12" s="21" t="s">
        <v>10</v>
      </c>
      <c r="E12" s="16">
        <v>8</v>
      </c>
      <c r="F12" s="13">
        <v>0.23</v>
      </c>
      <c r="G12" s="17"/>
      <c r="H12" s="5">
        <f t="shared" si="0"/>
        <v>0</v>
      </c>
      <c r="I12" s="5">
        <f t="shared" si="1"/>
        <v>0</v>
      </c>
      <c r="J12" s="6">
        <f t="shared" si="2"/>
        <v>0</v>
      </c>
    </row>
    <row r="13" spans="1:10" ht="24.75">
      <c r="A13" s="2">
        <v>10</v>
      </c>
      <c r="B13" s="18" t="s">
        <v>23</v>
      </c>
      <c r="C13" s="18"/>
      <c r="D13" s="21" t="s">
        <v>10</v>
      </c>
      <c r="E13" s="16">
        <v>1</v>
      </c>
      <c r="F13" s="13">
        <v>0.23</v>
      </c>
      <c r="G13" s="17"/>
      <c r="H13" s="5">
        <f t="shared" si="0"/>
        <v>0</v>
      </c>
      <c r="I13" s="5">
        <f t="shared" si="1"/>
        <v>0</v>
      </c>
      <c r="J13" s="6">
        <f t="shared" si="2"/>
        <v>0</v>
      </c>
    </row>
    <row r="14" spans="1:10" ht="60.75">
      <c r="A14" s="2">
        <v>11</v>
      </c>
      <c r="B14" s="18" t="s">
        <v>24</v>
      </c>
      <c r="C14" s="18"/>
      <c r="D14" s="21" t="s">
        <v>10</v>
      </c>
      <c r="E14" s="16">
        <v>3</v>
      </c>
      <c r="F14" s="13">
        <v>0.23</v>
      </c>
      <c r="G14" s="17"/>
      <c r="H14" s="5">
        <f t="shared" si="0"/>
        <v>0</v>
      </c>
      <c r="I14" s="5">
        <f t="shared" si="1"/>
        <v>0</v>
      </c>
      <c r="J14" s="6">
        <f t="shared" si="2"/>
        <v>0</v>
      </c>
    </row>
    <row r="15" spans="1:10" ht="60.75">
      <c r="A15" s="2">
        <v>12</v>
      </c>
      <c r="B15" s="18" t="s">
        <v>25</v>
      </c>
      <c r="C15" s="18"/>
      <c r="D15" s="21" t="s">
        <v>10</v>
      </c>
      <c r="E15" s="16">
        <v>2</v>
      </c>
      <c r="F15" s="13">
        <v>0.23</v>
      </c>
      <c r="G15" s="17"/>
      <c r="H15" s="5">
        <f t="shared" si="0"/>
        <v>0</v>
      </c>
      <c r="I15" s="5">
        <f t="shared" si="1"/>
        <v>0</v>
      </c>
      <c r="J15" s="6">
        <f t="shared" si="2"/>
        <v>0</v>
      </c>
    </row>
    <row r="16" spans="1:10" ht="144.75">
      <c r="A16" s="2">
        <v>13</v>
      </c>
      <c r="B16" s="18" t="s">
        <v>26</v>
      </c>
      <c r="C16" s="18"/>
      <c r="D16" s="21" t="s">
        <v>10</v>
      </c>
      <c r="E16" s="16">
        <v>5</v>
      </c>
      <c r="F16" s="13">
        <v>0.23</v>
      </c>
      <c r="G16" s="17"/>
      <c r="H16" s="5">
        <f t="shared" si="0"/>
        <v>0</v>
      </c>
      <c r="I16" s="5">
        <f t="shared" si="1"/>
        <v>0</v>
      </c>
      <c r="J16" s="6">
        <f t="shared" si="2"/>
        <v>0</v>
      </c>
    </row>
    <row r="17" spans="1:10" ht="132.75">
      <c r="A17" s="2">
        <v>14</v>
      </c>
      <c r="B17" s="18" t="s">
        <v>27</v>
      </c>
      <c r="C17" s="18"/>
      <c r="D17" s="21" t="s">
        <v>10</v>
      </c>
      <c r="E17" s="16">
        <v>3</v>
      </c>
      <c r="F17" s="13">
        <v>0.23</v>
      </c>
      <c r="G17" s="17"/>
      <c r="H17" s="5">
        <f t="shared" si="0"/>
        <v>0</v>
      </c>
      <c r="I17" s="5">
        <f t="shared" si="1"/>
        <v>0</v>
      </c>
      <c r="J17" s="6">
        <f t="shared" si="2"/>
        <v>0</v>
      </c>
    </row>
    <row r="18" spans="1:10" ht="120.75">
      <c r="A18" s="2">
        <v>15</v>
      </c>
      <c r="B18" s="18" t="s">
        <v>28</v>
      </c>
      <c r="C18" s="18"/>
      <c r="D18" s="21" t="s">
        <v>10</v>
      </c>
      <c r="E18" s="16">
        <v>4</v>
      </c>
      <c r="F18" s="13">
        <v>0.23</v>
      </c>
      <c r="G18" s="17"/>
      <c r="H18" s="5">
        <f t="shared" si="0"/>
        <v>0</v>
      </c>
      <c r="I18" s="5">
        <f t="shared" si="1"/>
        <v>0</v>
      </c>
      <c r="J18" s="6">
        <f t="shared" si="2"/>
        <v>0</v>
      </c>
    </row>
    <row r="19" spans="1:10" ht="72.75">
      <c r="A19" s="2">
        <v>16</v>
      </c>
      <c r="B19" s="18" t="s">
        <v>29</v>
      </c>
      <c r="C19" s="18"/>
      <c r="D19" s="21" t="s">
        <v>10</v>
      </c>
      <c r="E19" s="16">
        <v>10</v>
      </c>
      <c r="F19" s="13">
        <v>0.23</v>
      </c>
      <c r="G19" s="17"/>
      <c r="H19" s="5">
        <f t="shared" si="0"/>
        <v>0</v>
      </c>
      <c r="I19" s="5">
        <f t="shared" si="1"/>
        <v>0</v>
      </c>
      <c r="J19" s="6">
        <f t="shared" si="2"/>
        <v>0</v>
      </c>
    </row>
    <row r="20" spans="1:10" ht="60.75">
      <c r="A20" s="2">
        <v>17</v>
      </c>
      <c r="B20" s="18" t="s">
        <v>30</v>
      </c>
      <c r="C20" s="18"/>
      <c r="D20" s="21" t="s">
        <v>10</v>
      </c>
      <c r="E20" s="16">
        <v>1</v>
      </c>
      <c r="F20" s="13">
        <v>0.23</v>
      </c>
      <c r="G20" s="17"/>
      <c r="H20" s="5">
        <f t="shared" si="0"/>
        <v>0</v>
      </c>
      <c r="I20" s="5">
        <f t="shared" si="1"/>
        <v>0</v>
      </c>
      <c r="J20" s="6">
        <f t="shared" si="2"/>
        <v>0</v>
      </c>
    </row>
    <row r="21" spans="1:10" ht="24.75">
      <c r="A21" s="2">
        <v>18</v>
      </c>
      <c r="B21" s="18" t="s">
        <v>31</v>
      </c>
      <c r="C21" s="18"/>
      <c r="D21" s="21" t="s">
        <v>10</v>
      </c>
      <c r="E21" s="16">
        <v>2</v>
      </c>
      <c r="F21" s="13">
        <v>0.23</v>
      </c>
      <c r="G21" s="17"/>
      <c r="H21" s="5">
        <f t="shared" si="0"/>
        <v>0</v>
      </c>
      <c r="I21" s="5">
        <f t="shared" si="1"/>
        <v>0</v>
      </c>
      <c r="J21" s="6">
        <f t="shared" si="2"/>
        <v>0</v>
      </c>
    </row>
    <row r="22" spans="1:10" ht="24.75">
      <c r="A22" s="2">
        <v>19</v>
      </c>
      <c r="B22" s="18" t="s">
        <v>32</v>
      </c>
      <c r="C22" s="18"/>
      <c r="D22" s="21" t="s">
        <v>10</v>
      </c>
      <c r="E22" s="16">
        <v>10</v>
      </c>
      <c r="F22" s="13">
        <v>0.23</v>
      </c>
      <c r="G22" s="17"/>
      <c r="H22" s="5">
        <f t="shared" si="0"/>
        <v>0</v>
      </c>
      <c r="I22" s="5">
        <f t="shared" si="1"/>
        <v>0</v>
      </c>
      <c r="J22" s="6">
        <f t="shared" si="2"/>
        <v>0</v>
      </c>
    </row>
    <row r="23" spans="1:10" ht="15">
      <c r="A23" s="2">
        <v>20</v>
      </c>
      <c r="B23" s="18" t="s">
        <v>33</v>
      </c>
      <c r="C23" s="18"/>
      <c r="D23" s="21" t="s">
        <v>10</v>
      </c>
      <c r="E23" s="16">
        <v>1</v>
      </c>
      <c r="F23" s="13">
        <v>0.23</v>
      </c>
      <c r="G23" s="17"/>
      <c r="H23" s="5">
        <f t="shared" si="0"/>
        <v>0</v>
      </c>
      <c r="I23" s="5">
        <f t="shared" si="1"/>
        <v>0</v>
      </c>
      <c r="J23" s="6">
        <f t="shared" si="2"/>
        <v>0</v>
      </c>
    </row>
    <row r="24" spans="1:10" ht="24.75">
      <c r="A24" s="2">
        <v>21</v>
      </c>
      <c r="B24" s="18" t="s">
        <v>34</v>
      </c>
      <c r="C24" s="18"/>
      <c r="D24" s="21" t="s">
        <v>10</v>
      </c>
      <c r="E24" s="16">
        <v>6</v>
      </c>
      <c r="F24" s="13">
        <v>0.23</v>
      </c>
      <c r="G24" s="17"/>
      <c r="H24" s="5">
        <f t="shared" si="0"/>
        <v>0</v>
      </c>
      <c r="I24" s="5">
        <f t="shared" si="1"/>
        <v>0</v>
      </c>
      <c r="J24" s="6">
        <f t="shared" si="2"/>
        <v>0</v>
      </c>
    </row>
    <row r="25" spans="1:10" ht="24.75">
      <c r="A25" s="2">
        <v>22</v>
      </c>
      <c r="B25" s="18" t="s">
        <v>35</v>
      </c>
      <c r="C25" s="18"/>
      <c r="D25" s="21" t="s">
        <v>10</v>
      </c>
      <c r="E25" s="16">
        <v>1</v>
      </c>
      <c r="F25" s="13">
        <v>0.23</v>
      </c>
      <c r="G25" s="17"/>
      <c r="H25" s="5">
        <f t="shared" si="0"/>
        <v>0</v>
      </c>
      <c r="I25" s="5">
        <f t="shared" si="1"/>
        <v>0</v>
      </c>
      <c r="J25" s="6">
        <f t="shared" si="2"/>
        <v>0</v>
      </c>
    </row>
    <row r="26" spans="1:10" ht="36.75">
      <c r="A26" s="2">
        <v>23</v>
      </c>
      <c r="B26" s="18" t="s">
        <v>36</v>
      </c>
      <c r="C26" s="18"/>
      <c r="D26" s="21" t="s">
        <v>10</v>
      </c>
      <c r="E26" s="16">
        <v>1</v>
      </c>
      <c r="F26" s="13">
        <v>0.23</v>
      </c>
      <c r="G26" s="17"/>
      <c r="H26" s="5">
        <f t="shared" si="0"/>
        <v>0</v>
      </c>
      <c r="I26" s="5">
        <f t="shared" si="1"/>
        <v>0</v>
      </c>
      <c r="J26" s="6">
        <f t="shared" si="2"/>
        <v>0</v>
      </c>
    </row>
    <row r="27" spans="1:10" ht="60.75">
      <c r="A27" s="2">
        <v>24</v>
      </c>
      <c r="B27" s="18" t="s">
        <v>37</v>
      </c>
      <c r="C27" s="18"/>
      <c r="D27" s="21" t="s">
        <v>10</v>
      </c>
      <c r="E27" s="16">
        <v>3</v>
      </c>
      <c r="F27" s="13">
        <v>0.23</v>
      </c>
      <c r="G27" s="17"/>
      <c r="H27" s="5">
        <f t="shared" si="0"/>
        <v>0</v>
      </c>
      <c r="I27" s="5">
        <f t="shared" si="1"/>
        <v>0</v>
      </c>
      <c r="J27" s="6">
        <f t="shared" si="2"/>
        <v>0</v>
      </c>
    </row>
    <row r="28" spans="1:10" ht="72.75">
      <c r="A28" s="2">
        <v>25</v>
      </c>
      <c r="B28" s="18" t="s">
        <v>38</v>
      </c>
      <c r="C28" s="18"/>
      <c r="D28" s="21" t="s">
        <v>10</v>
      </c>
      <c r="E28" s="16">
        <v>3</v>
      </c>
      <c r="F28" s="13">
        <v>0.23</v>
      </c>
      <c r="G28" s="17"/>
      <c r="H28" s="5">
        <f t="shared" si="0"/>
        <v>0</v>
      </c>
      <c r="I28" s="5">
        <f t="shared" si="1"/>
        <v>0</v>
      </c>
      <c r="J28" s="6">
        <f t="shared" si="2"/>
        <v>0</v>
      </c>
    </row>
    <row r="29" spans="1:10" ht="48.75">
      <c r="A29" s="2">
        <v>26</v>
      </c>
      <c r="B29" s="18" t="s">
        <v>39</v>
      </c>
      <c r="C29" s="18"/>
      <c r="D29" s="21" t="s">
        <v>10</v>
      </c>
      <c r="E29" s="16">
        <v>4</v>
      </c>
      <c r="F29" s="13">
        <v>0.23</v>
      </c>
      <c r="G29" s="17"/>
      <c r="H29" s="5">
        <f t="shared" si="0"/>
        <v>0</v>
      </c>
      <c r="I29" s="5">
        <f t="shared" si="1"/>
        <v>0</v>
      </c>
      <c r="J29" s="6">
        <f t="shared" si="2"/>
        <v>0</v>
      </c>
    </row>
    <row r="30" spans="1:10" ht="24.75">
      <c r="A30" s="2">
        <v>27</v>
      </c>
      <c r="B30" s="18" t="s">
        <v>40</v>
      </c>
      <c r="C30" s="18"/>
      <c r="D30" s="21" t="s">
        <v>10</v>
      </c>
      <c r="E30" s="16">
        <v>2</v>
      </c>
      <c r="F30" s="13">
        <v>0.23</v>
      </c>
      <c r="G30" s="17"/>
      <c r="H30" s="5">
        <f t="shared" si="0"/>
        <v>0</v>
      </c>
      <c r="I30" s="5">
        <f t="shared" si="1"/>
        <v>0</v>
      </c>
      <c r="J30" s="6">
        <f t="shared" si="2"/>
        <v>0</v>
      </c>
    </row>
    <row r="31" spans="1:10" ht="84.75">
      <c r="A31" s="2">
        <v>28</v>
      </c>
      <c r="B31" s="19" t="s">
        <v>41</v>
      </c>
      <c r="C31" s="19"/>
      <c r="D31" s="21" t="s">
        <v>10</v>
      </c>
      <c r="E31" s="16">
        <v>30</v>
      </c>
      <c r="F31" s="13">
        <v>0.23</v>
      </c>
      <c r="G31" s="17"/>
      <c r="H31" s="5">
        <f t="shared" si="0"/>
        <v>0</v>
      </c>
      <c r="I31" s="5">
        <f t="shared" si="1"/>
        <v>0</v>
      </c>
      <c r="J31" s="6">
        <f t="shared" si="2"/>
        <v>0</v>
      </c>
    </row>
    <row r="32" spans="1:10" ht="48.75">
      <c r="A32" s="2">
        <v>29</v>
      </c>
      <c r="B32" s="18" t="s">
        <v>42</v>
      </c>
      <c r="C32" s="18"/>
      <c r="D32" s="21" t="s">
        <v>10</v>
      </c>
      <c r="E32" s="16">
        <v>1</v>
      </c>
      <c r="F32" s="13">
        <v>0.23</v>
      </c>
      <c r="G32" s="17"/>
      <c r="H32" s="5">
        <f t="shared" si="0"/>
        <v>0</v>
      </c>
      <c r="I32" s="5">
        <f t="shared" si="1"/>
        <v>0</v>
      </c>
      <c r="J32" s="6">
        <f t="shared" si="2"/>
        <v>0</v>
      </c>
    </row>
    <row r="33" spans="1:10" ht="36.75">
      <c r="A33" s="2">
        <v>30</v>
      </c>
      <c r="B33" s="18" t="s">
        <v>43</v>
      </c>
      <c r="C33" s="18"/>
      <c r="D33" s="21" t="s">
        <v>10</v>
      </c>
      <c r="E33" s="16">
        <v>3</v>
      </c>
      <c r="F33" s="13">
        <v>0.23</v>
      </c>
      <c r="G33" s="17"/>
      <c r="H33" s="5">
        <f t="shared" si="0"/>
        <v>0</v>
      </c>
      <c r="I33" s="5">
        <f t="shared" si="1"/>
        <v>0</v>
      </c>
      <c r="J33" s="6">
        <f t="shared" si="2"/>
        <v>0</v>
      </c>
    </row>
    <row r="34" spans="1:10" ht="36.75">
      <c r="A34" s="2">
        <v>31</v>
      </c>
      <c r="B34" s="18" t="s">
        <v>44</v>
      </c>
      <c r="C34" s="18"/>
      <c r="D34" s="21" t="s">
        <v>10</v>
      </c>
      <c r="E34" s="16">
        <v>3</v>
      </c>
      <c r="F34" s="13">
        <v>0.23</v>
      </c>
      <c r="G34" s="17"/>
      <c r="H34" s="5">
        <f t="shared" si="0"/>
        <v>0</v>
      </c>
      <c r="I34" s="5">
        <f t="shared" si="1"/>
        <v>0</v>
      </c>
      <c r="J34" s="6">
        <f t="shared" si="2"/>
        <v>0</v>
      </c>
    </row>
    <row r="35" spans="1:10" ht="15">
      <c r="A35" s="2">
        <v>32</v>
      </c>
      <c r="B35" s="18" t="s">
        <v>45</v>
      </c>
      <c r="C35" s="18"/>
      <c r="D35" s="21" t="s">
        <v>10</v>
      </c>
      <c r="E35" s="16">
        <v>400</v>
      </c>
      <c r="F35" s="13">
        <v>0.23</v>
      </c>
      <c r="G35" s="17"/>
      <c r="H35" s="5">
        <f t="shared" si="0"/>
        <v>0</v>
      </c>
      <c r="I35" s="5">
        <f t="shared" si="1"/>
        <v>0</v>
      </c>
      <c r="J35" s="6">
        <f t="shared" si="2"/>
        <v>0</v>
      </c>
    </row>
    <row r="36" spans="1:10" ht="15">
      <c r="A36" s="2">
        <v>33</v>
      </c>
      <c r="B36" s="18" t="s">
        <v>46</v>
      </c>
      <c r="C36" s="18"/>
      <c r="D36" s="21" t="s">
        <v>10</v>
      </c>
      <c r="E36" s="16">
        <v>500</v>
      </c>
      <c r="F36" s="13">
        <v>0.23</v>
      </c>
      <c r="G36" s="17"/>
      <c r="H36" s="5">
        <f t="shared" si="0"/>
        <v>0</v>
      </c>
      <c r="I36" s="5">
        <f t="shared" si="1"/>
        <v>0</v>
      </c>
      <c r="J36" s="6">
        <f t="shared" si="2"/>
        <v>0</v>
      </c>
    </row>
    <row r="37" spans="1:10" ht="36.75">
      <c r="A37" s="2">
        <v>34</v>
      </c>
      <c r="B37" s="19" t="s">
        <v>47</v>
      </c>
      <c r="C37" s="19"/>
      <c r="D37" s="21" t="s">
        <v>10</v>
      </c>
      <c r="E37" s="16">
        <v>40</v>
      </c>
      <c r="F37" s="13">
        <v>0.23</v>
      </c>
      <c r="G37" s="17"/>
      <c r="H37" s="5">
        <f t="shared" si="0"/>
        <v>0</v>
      </c>
      <c r="I37" s="5">
        <f t="shared" si="1"/>
        <v>0</v>
      </c>
      <c r="J37" s="6">
        <f t="shared" si="2"/>
        <v>0</v>
      </c>
    </row>
    <row r="38" spans="1:10" ht="36.75">
      <c r="A38" s="39">
        <v>35</v>
      </c>
      <c r="B38" s="19" t="s">
        <v>12</v>
      </c>
      <c r="C38" s="19"/>
      <c r="D38" s="21" t="s">
        <v>10</v>
      </c>
      <c r="E38" s="16">
        <v>40</v>
      </c>
      <c r="F38" s="13">
        <v>0.23</v>
      </c>
      <c r="G38" s="17"/>
      <c r="H38" s="28">
        <f t="shared" si="0"/>
        <v>0</v>
      </c>
      <c r="I38" s="28">
        <f t="shared" si="1"/>
        <v>0</v>
      </c>
      <c r="J38" s="28">
        <f t="shared" si="2"/>
        <v>0</v>
      </c>
    </row>
    <row r="39" spans="1:10" ht="15">
      <c r="A39" s="39">
        <v>36</v>
      </c>
      <c r="B39" s="18" t="s">
        <v>48</v>
      </c>
      <c r="C39" s="18"/>
      <c r="D39" s="21" t="s">
        <v>10</v>
      </c>
      <c r="E39" s="16">
        <v>1</v>
      </c>
      <c r="F39" s="13">
        <v>0.23</v>
      </c>
      <c r="G39" s="17"/>
      <c r="H39" s="28">
        <f t="shared" si="0"/>
        <v>0</v>
      </c>
      <c r="I39" s="28">
        <f t="shared" si="1"/>
        <v>0</v>
      </c>
      <c r="J39" s="28">
        <f t="shared" si="2"/>
        <v>0</v>
      </c>
    </row>
    <row r="40" spans="1:10" ht="15">
      <c r="A40" s="39">
        <v>37</v>
      </c>
      <c r="B40" s="19" t="s">
        <v>49</v>
      </c>
      <c r="C40" s="19"/>
      <c r="D40" s="21" t="s">
        <v>10</v>
      </c>
      <c r="E40" s="20">
        <v>10</v>
      </c>
      <c r="F40" s="13">
        <v>0.23</v>
      </c>
      <c r="G40" s="17"/>
      <c r="H40" s="28">
        <f t="shared" si="0"/>
        <v>0</v>
      </c>
      <c r="I40" s="28">
        <f t="shared" si="1"/>
        <v>0</v>
      </c>
      <c r="J40" s="28">
        <f t="shared" si="2"/>
        <v>0</v>
      </c>
    </row>
    <row r="41" spans="1:10" ht="39">
      <c r="A41" s="39">
        <v>38</v>
      </c>
      <c r="B41" s="25" t="s">
        <v>47</v>
      </c>
      <c r="C41" s="25"/>
      <c r="D41" s="38" t="s">
        <v>10</v>
      </c>
      <c r="E41" s="20">
        <v>50</v>
      </c>
      <c r="F41" s="13">
        <v>0.23</v>
      </c>
      <c r="G41" s="17"/>
      <c r="H41" s="28">
        <f t="shared" si="0"/>
        <v>0</v>
      </c>
      <c r="I41" s="28">
        <f t="shared" si="1"/>
        <v>0</v>
      </c>
      <c r="J41" s="28">
        <f t="shared" si="2"/>
        <v>0</v>
      </c>
    </row>
    <row r="42" spans="1:10" ht="39">
      <c r="A42" s="39">
        <v>39</v>
      </c>
      <c r="B42" s="25" t="s">
        <v>12</v>
      </c>
      <c r="C42" s="25"/>
      <c r="D42" s="38" t="s">
        <v>10</v>
      </c>
      <c r="E42" s="20">
        <v>50</v>
      </c>
      <c r="F42" s="13">
        <v>0.23</v>
      </c>
      <c r="G42" s="17"/>
      <c r="H42" s="28">
        <f t="shared" si="0"/>
        <v>0</v>
      </c>
      <c r="I42" s="28">
        <f t="shared" si="1"/>
        <v>0</v>
      </c>
      <c r="J42" s="28">
        <f t="shared" si="2"/>
        <v>0</v>
      </c>
    </row>
    <row r="43" spans="7:10" ht="16.5" thickBot="1">
      <c r="G43" s="23" t="s">
        <v>13</v>
      </c>
      <c r="H43" s="29">
        <f>SUM(H3:H42)</f>
        <v>0</v>
      </c>
      <c r="I43" s="29">
        <f>SUM(I3:I42)</f>
        <v>0</v>
      </c>
      <c r="J43" s="29">
        <f>SUM(J3:J42)</f>
        <v>0</v>
      </c>
    </row>
    <row r="46" spans="5:6" ht="15">
      <c r="E46" s="12"/>
      <c r="F46"/>
    </row>
    <row r="47" spans="5:6" ht="15">
      <c r="E47" s="12"/>
      <c r="F47"/>
    </row>
    <row r="48" spans="5:6" ht="15">
      <c r="E48" s="12"/>
      <c r="F48"/>
    </row>
    <row r="49" spans="5:10" ht="15">
      <c r="E49" s="12"/>
      <c r="F49"/>
      <c r="J49" s="30"/>
    </row>
    <row r="50" spans="5:10" ht="15">
      <c r="E50" s="12"/>
      <c r="F50"/>
      <c r="J50" s="31"/>
    </row>
    <row r="51" spans="5:10" ht="15">
      <c r="E51" s="12"/>
      <c r="F51"/>
      <c r="J51" s="22"/>
    </row>
    <row r="52" spans="5:12" ht="15">
      <c r="E52" s="12"/>
      <c r="F52"/>
      <c r="L52" s="22"/>
    </row>
    <row r="53" spans="5:6" ht="15">
      <c r="E53" s="12"/>
      <c r="F53"/>
    </row>
    <row r="54" spans="5:6" ht="15">
      <c r="E54" s="12"/>
      <c r="F54"/>
    </row>
    <row r="55" spans="5:6" ht="15">
      <c r="E55" s="12"/>
      <c r="F55"/>
    </row>
    <row r="56" spans="5:6" ht="15">
      <c r="E56" s="12"/>
      <c r="F56"/>
    </row>
    <row r="57" spans="5:6" ht="15">
      <c r="E57" s="12"/>
      <c r="F57"/>
    </row>
    <row r="58" spans="5:6" ht="15">
      <c r="E58" s="12"/>
      <c r="F58"/>
    </row>
    <row r="59" spans="5:6" ht="15">
      <c r="E59" s="12"/>
      <c r="F59"/>
    </row>
  </sheetData>
  <sheetProtection/>
  <mergeCells count="8">
    <mergeCell ref="D3:D4"/>
    <mergeCell ref="G1:J1"/>
    <mergeCell ref="E3:E4"/>
    <mergeCell ref="G3:G4"/>
    <mergeCell ref="F3:F4"/>
    <mergeCell ref="H3:H4"/>
    <mergeCell ref="I3:I4"/>
    <mergeCell ref="J3:J4"/>
  </mergeCells>
  <printOptions/>
  <pageMargins left="0.2362204724409449" right="0.2362204724409449" top="0.4" bottom="0.31" header="0.31496062992125984" footer="0.31496062992125984"/>
  <pageSetup fitToHeight="4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74.00390625" style="0" customWidth="1"/>
    <col min="3" max="3" width="40.28125" style="0" customWidth="1"/>
    <col min="4" max="4" width="4.57421875" style="0" bestFit="1" customWidth="1"/>
    <col min="5" max="5" width="6.140625" style="0" customWidth="1"/>
    <col min="6" max="6" width="13.421875" style="12" bestFit="1" customWidth="1"/>
    <col min="7" max="7" width="13.8515625" style="0" customWidth="1"/>
    <col min="8" max="8" width="14.8515625" style="0" bestFit="1" customWidth="1"/>
    <col min="9" max="9" width="13.140625" style="0" customWidth="1"/>
    <col min="10" max="10" width="15.28125" style="0" bestFit="1" customWidth="1"/>
    <col min="11" max="12" width="12.28125" style="0" bestFit="1" customWidth="1"/>
    <col min="13" max="14" width="13.421875" style="0" bestFit="1" customWidth="1"/>
  </cols>
  <sheetData>
    <row r="1" spans="1:10" ht="24" thickBot="1">
      <c r="A1" s="75" t="s">
        <v>51</v>
      </c>
      <c r="B1" s="27"/>
      <c r="C1" s="27"/>
      <c r="D1" s="27"/>
      <c r="E1" s="27"/>
      <c r="F1" s="15"/>
      <c r="G1" s="94" t="s">
        <v>64</v>
      </c>
      <c r="H1" s="95"/>
      <c r="I1" s="95"/>
      <c r="J1" s="96"/>
    </row>
    <row r="2" spans="1:10" ht="28.5" customHeight="1">
      <c r="A2" s="40" t="s">
        <v>1</v>
      </c>
      <c r="B2" s="41" t="s">
        <v>2</v>
      </c>
      <c r="C2" s="41" t="s">
        <v>67</v>
      </c>
      <c r="D2" s="42" t="s">
        <v>3</v>
      </c>
      <c r="E2" s="43" t="s">
        <v>4</v>
      </c>
      <c r="F2" s="44" t="s">
        <v>5</v>
      </c>
      <c r="G2" s="45" t="s">
        <v>6</v>
      </c>
      <c r="H2" s="45" t="s">
        <v>7</v>
      </c>
      <c r="I2" s="45" t="s">
        <v>8</v>
      </c>
      <c r="J2" s="46" t="s">
        <v>9</v>
      </c>
    </row>
    <row r="3" spans="1:10" ht="39">
      <c r="A3" s="47">
        <v>1</v>
      </c>
      <c r="B3" s="54" t="s">
        <v>63</v>
      </c>
      <c r="C3" s="54"/>
      <c r="D3" s="72" t="s">
        <v>10</v>
      </c>
      <c r="E3" s="55">
        <v>2</v>
      </c>
      <c r="F3" s="56">
        <v>0.23</v>
      </c>
      <c r="G3" s="57"/>
      <c r="H3" s="48">
        <f>G3*100/123*E3</f>
        <v>0</v>
      </c>
      <c r="I3" s="48">
        <f>J3-H3</f>
        <v>0</v>
      </c>
      <c r="J3" s="49">
        <f>G3*E3</f>
        <v>0</v>
      </c>
    </row>
    <row r="4" spans="1:10" ht="59.25" customHeight="1">
      <c r="A4" s="47">
        <v>2</v>
      </c>
      <c r="B4" s="54" t="s">
        <v>50</v>
      </c>
      <c r="C4" s="54"/>
      <c r="D4" s="72" t="s">
        <v>10</v>
      </c>
      <c r="E4" s="68">
        <v>230</v>
      </c>
      <c r="F4" s="69">
        <v>0.23</v>
      </c>
      <c r="G4" s="70"/>
      <c r="H4" s="71">
        <f aca="true" t="shared" si="0" ref="H4:H13">G4/1.23*E4</f>
        <v>0</v>
      </c>
      <c r="I4" s="48">
        <f aca="true" t="shared" si="1" ref="I4:I13">J4-H4</f>
        <v>0</v>
      </c>
      <c r="J4" s="49">
        <f aca="true" t="shared" si="2" ref="J4:J13">G4*E4</f>
        <v>0</v>
      </c>
    </row>
    <row r="5" spans="1:10" ht="15">
      <c r="A5" s="47">
        <v>3</v>
      </c>
      <c r="B5" s="54" t="s">
        <v>52</v>
      </c>
      <c r="C5" s="54"/>
      <c r="D5" s="72" t="s">
        <v>10</v>
      </c>
      <c r="E5" s="55">
        <v>1</v>
      </c>
      <c r="F5" s="56">
        <v>0.23</v>
      </c>
      <c r="G5" s="57"/>
      <c r="H5" s="48">
        <f t="shared" si="0"/>
        <v>0</v>
      </c>
      <c r="I5" s="48">
        <f t="shared" si="1"/>
        <v>0</v>
      </c>
      <c r="J5" s="49">
        <f t="shared" si="2"/>
        <v>0</v>
      </c>
    </row>
    <row r="6" spans="1:10" ht="26.25">
      <c r="A6" s="47">
        <v>4</v>
      </c>
      <c r="B6" s="54" t="s">
        <v>61</v>
      </c>
      <c r="C6" s="54"/>
      <c r="D6" s="72" t="s">
        <v>10</v>
      </c>
      <c r="E6" s="55">
        <v>1</v>
      </c>
      <c r="F6" s="56">
        <v>0.23</v>
      </c>
      <c r="G6" s="57"/>
      <c r="H6" s="48">
        <f t="shared" si="0"/>
        <v>0</v>
      </c>
      <c r="I6" s="48">
        <f t="shared" si="1"/>
        <v>0</v>
      </c>
      <c r="J6" s="49">
        <f t="shared" si="2"/>
        <v>0</v>
      </c>
    </row>
    <row r="7" spans="1:10" ht="25.5">
      <c r="A7" s="47">
        <v>5</v>
      </c>
      <c r="B7" s="76" t="s">
        <v>60</v>
      </c>
      <c r="C7" s="76"/>
      <c r="D7" s="72" t="s">
        <v>10</v>
      </c>
      <c r="E7" s="55">
        <v>5</v>
      </c>
      <c r="F7" s="56">
        <v>0.23</v>
      </c>
      <c r="G7" s="57"/>
      <c r="H7" s="48">
        <f t="shared" si="0"/>
        <v>0</v>
      </c>
      <c r="I7" s="48">
        <f t="shared" si="1"/>
        <v>0</v>
      </c>
      <c r="J7" s="49">
        <f t="shared" si="2"/>
        <v>0</v>
      </c>
    </row>
    <row r="8" spans="1:10" ht="25.5">
      <c r="A8" s="47">
        <v>6</v>
      </c>
      <c r="B8" s="77" t="s">
        <v>62</v>
      </c>
      <c r="C8" s="77"/>
      <c r="D8" s="72" t="s">
        <v>10</v>
      </c>
      <c r="E8" s="55">
        <v>2</v>
      </c>
      <c r="F8" s="56">
        <v>0.23</v>
      </c>
      <c r="G8" s="57"/>
      <c r="H8" s="48">
        <f t="shared" si="0"/>
        <v>0</v>
      </c>
      <c r="I8" s="48">
        <f t="shared" si="1"/>
        <v>0</v>
      </c>
      <c r="J8" s="49">
        <f t="shared" si="2"/>
        <v>0</v>
      </c>
    </row>
    <row r="9" spans="1:10" ht="26.25">
      <c r="A9" s="47">
        <v>7</v>
      </c>
      <c r="B9" s="54" t="s">
        <v>53</v>
      </c>
      <c r="C9" s="54"/>
      <c r="D9" s="72" t="s">
        <v>10</v>
      </c>
      <c r="E9" s="55">
        <v>1</v>
      </c>
      <c r="F9" s="56">
        <v>0.23</v>
      </c>
      <c r="G9" s="57"/>
      <c r="H9" s="48">
        <f t="shared" si="0"/>
        <v>0</v>
      </c>
      <c r="I9" s="48">
        <f t="shared" si="1"/>
        <v>0</v>
      </c>
      <c r="J9" s="49">
        <f t="shared" si="2"/>
        <v>0</v>
      </c>
    </row>
    <row r="10" spans="1:10" ht="15">
      <c r="A10" s="47">
        <v>8</v>
      </c>
      <c r="B10" s="55" t="s">
        <v>55</v>
      </c>
      <c r="C10" s="55"/>
      <c r="D10" s="72" t="s">
        <v>10</v>
      </c>
      <c r="E10" s="55">
        <v>1</v>
      </c>
      <c r="F10" s="56">
        <v>0.23</v>
      </c>
      <c r="G10" s="58"/>
      <c r="H10" s="48">
        <f t="shared" si="0"/>
        <v>0</v>
      </c>
      <c r="I10" s="48">
        <f t="shared" si="1"/>
        <v>0</v>
      </c>
      <c r="J10" s="49">
        <f t="shared" si="2"/>
        <v>0</v>
      </c>
    </row>
    <row r="11" spans="1:10" ht="26.25">
      <c r="A11" s="47">
        <v>9</v>
      </c>
      <c r="B11" s="54" t="s">
        <v>54</v>
      </c>
      <c r="C11" s="54"/>
      <c r="D11" s="72" t="s">
        <v>10</v>
      </c>
      <c r="E11" s="55">
        <v>4</v>
      </c>
      <c r="F11" s="56">
        <v>0.23</v>
      </c>
      <c r="G11" s="57"/>
      <c r="H11" s="48">
        <f t="shared" si="0"/>
        <v>0</v>
      </c>
      <c r="I11" s="48">
        <f t="shared" si="1"/>
        <v>0</v>
      </c>
      <c r="J11" s="49">
        <f t="shared" si="2"/>
        <v>0</v>
      </c>
    </row>
    <row r="12" spans="1:10" ht="26.25">
      <c r="A12" s="47">
        <v>10</v>
      </c>
      <c r="B12" s="54" t="s">
        <v>58</v>
      </c>
      <c r="C12" s="54"/>
      <c r="D12" s="72" t="s">
        <v>10</v>
      </c>
      <c r="E12" s="59">
        <v>1</v>
      </c>
      <c r="F12" s="56">
        <v>0.23</v>
      </c>
      <c r="G12" s="57"/>
      <c r="H12" s="48">
        <f t="shared" si="0"/>
        <v>0</v>
      </c>
      <c r="I12" s="48">
        <f t="shared" si="1"/>
        <v>0</v>
      </c>
      <c r="J12" s="49">
        <f t="shared" si="2"/>
        <v>0</v>
      </c>
    </row>
    <row r="13" spans="1:10" ht="26.25">
      <c r="A13" s="47">
        <v>11</v>
      </c>
      <c r="B13" s="60" t="s">
        <v>57</v>
      </c>
      <c r="C13" s="60"/>
      <c r="D13" s="73" t="s">
        <v>10</v>
      </c>
      <c r="E13" s="61">
        <v>3</v>
      </c>
      <c r="F13" s="62"/>
      <c r="G13" s="63"/>
      <c r="H13" s="50">
        <f t="shared" si="0"/>
        <v>0</v>
      </c>
      <c r="I13" s="50">
        <f t="shared" si="1"/>
        <v>0</v>
      </c>
      <c r="J13" s="51">
        <f t="shared" si="2"/>
        <v>0</v>
      </c>
    </row>
    <row r="14" spans="1:10" ht="27" thickBot="1">
      <c r="A14" s="47">
        <v>12</v>
      </c>
      <c r="B14" s="64" t="s">
        <v>59</v>
      </c>
      <c r="C14" s="64"/>
      <c r="D14" s="74" t="s">
        <v>10</v>
      </c>
      <c r="E14" s="65">
        <v>6</v>
      </c>
      <c r="F14" s="66">
        <v>0.23</v>
      </c>
      <c r="G14" s="67"/>
      <c r="H14" s="52">
        <f>G14/1.23*E14</f>
        <v>0</v>
      </c>
      <c r="I14" s="52">
        <f>J14-H14</f>
        <v>0</v>
      </c>
      <c r="J14" s="53">
        <f>G14*E14</f>
        <v>0</v>
      </c>
    </row>
    <row r="15" spans="1:10" ht="15.75" thickBot="1">
      <c r="A15" s="32"/>
      <c r="B15" s="33"/>
      <c r="C15" s="33"/>
      <c r="D15" s="34"/>
      <c r="E15" s="34"/>
      <c r="F15" s="24"/>
      <c r="G15" s="35"/>
      <c r="H15" s="36"/>
      <c r="I15" s="36"/>
      <c r="J15" s="37"/>
    </row>
    <row r="16" spans="7:10" ht="16.5" thickBot="1">
      <c r="G16" s="23" t="s">
        <v>13</v>
      </c>
      <c r="H16" s="29">
        <f>SUM(H3:H15)</f>
        <v>0</v>
      </c>
      <c r="I16" s="29">
        <f>SUM(I3:I15)</f>
        <v>0</v>
      </c>
      <c r="J16" s="29">
        <f>SUM(J3:J15)</f>
        <v>0</v>
      </c>
    </row>
    <row r="19" spans="5:6" ht="15">
      <c r="E19" s="12"/>
      <c r="F19"/>
    </row>
    <row r="20" spans="5:6" ht="15">
      <c r="E20" s="12"/>
      <c r="F20"/>
    </row>
    <row r="21" spans="5:6" ht="15">
      <c r="E21" s="12"/>
      <c r="F21"/>
    </row>
    <row r="22" spans="5:6" ht="15">
      <c r="E22" s="12"/>
      <c r="F22"/>
    </row>
    <row r="23" spans="5:6" ht="15">
      <c r="E23" s="12"/>
      <c r="F23"/>
    </row>
    <row r="24" spans="5:6" ht="15">
      <c r="E24" s="12"/>
      <c r="F24"/>
    </row>
    <row r="25" spans="5:6" ht="15">
      <c r="E25" s="12"/>
      <c r="F25"/>
    </row>
    <row r="26" spans="5:6" ht="15">
      <c r="E26" s="12"/>
      <c r="F26"/>
    </row>
    <row r="27" spans="5:6" ht="15">
      <c r="E27" s="12"/>
      <c r="F27"/>
    </row>
    <row r="28" spans="5:6" ht="15">
      <c r="E28" s="12"/>
      <c r="F28"/>
    </row>
    <row r="29" spans="5:6" ht="15">
      <c r="E29" s="12"/>
      <c r="F29"/>
    </row>
    <row r="30" spans="5:6" ht="15">
      <c r="E30" s="12"/>
      <c r="F30"/>
    </row>
    <row r="31" spans="5:6" ht="15">
      <c r="E31" s="12"/>
      <c r="F31"/>
    </row>
    <row r="32" spans="5:6" ht="15">
      <c r="E32" s="12"/>
      <c r="F32"/>
    </row>
  </sheetData>
  <sheetProtection/>
  <mergeCells count="1">
    <mergeCell ref="G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D4"/>
  <sheetViews>
    <sheetView zoomScalePageLayoutView="0" workbookViewId="0" topLeftCell="A1">
      <selection activeCell="G4" sqref="G4"/>
    </sheetView>
  </sheetViews>
  <sheetFormatPr defaultColWidth="9.140625" defaultRowHeight="15"/>
  <cols>
    <col min="4" max="4" width="80.28125" style="0" customWidth="1"/>
  </cols>
  <sheetData>
    <row r="4" ht="357.75" customHeight="1">
      <c r="D4" s="78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2011-06-29T08:53:29Z</dcterms:modified>
  <cp:category/>
  <cp:version/>
  <cp:contentType/>
  <cp:contentStatus/>
</cp:coreProperties>
</file>